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Override PartName="/xl/drawings/drawing18.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30" windowWidth="15600" windowHeight="7740" tabRatio="795" firstSheet="6" activeTab="20"/>
  </bookViews>
  <sheets>
    <sheet name="Contabilidad" sheetId="2" state="hidden" r:id="rId1"/>
    <sheet name="CONSULTA EXTERNA " sheetId="19" r:id="rId2"/>
    <sheet name="CONTROL DE CRECIMIENTO Y DLLO" sheetId="21" r:id="rId3"/>
    <sheet name="CITOLOGIA" sheetId="23" r:id="rId4"/>
    <sheet name="ESTERILILZACION " sheetId="34" r:id="rId5"/>
    <sheet name="LABORATORIO" sheetId="36" r:id="rId6"/>
    <sheet name="ODONTOLOGIA" sheetId="32" r:id="rId7"/>
    <sheet name="VACUNACION " sheetId="25" r:id="rId8"/>
    <sheet name="URGENCIAS" sheetId="35" r:id="rId9"/>
    <sheet name="ARCHIVO" sheetId="26" r:id="rId10"/>
    <sheet name="CAJA" sheetId="28" r:id="rId11"/>
    <sheet name="SIAU" sheetId="27" r:id="rId12"/>
    <sheet name="GENERADOR ASEO" sheetId="31" r:id="rId13"/>
    <sheet name="CONDUCTOR DE AMBULANCIA " sheetId="33" r:id="rId14"/>
    <sheet name="INTERPRETACION" sheetId="3" r:id="rId15"/>
    <sheet name="RIESGOS" sheetId="4" r:id="rId16"/>
    <sheet name="Traba. Social" sheetId="6" state="hidden" r:id="rId17"/>
    <sheet name="Sanidad" sheetId="10" state="hidden" r:id="rId18"/>
    <sheet name="Fertilizadores" sheetId="11" state="hidden" r:id="rId19"/>
    <sheet name="Hoja2" sheetId="16" r:id="rId20"/>
    <sheet name="Hoja1" sheetId="37" r:id="rId21"/>
  </sheets>
  <externalReferences>
    <externalReference r:id="rId22"/>
    <externalReference r:id="rId23"/>
  </externalReferences>
  <definedNames>
    <definedName name="_xlnm.Print_Area" localSheetId="0">Contabilidad!$A:$Z</definedName>
    <definedName name="capataz1">[1]INTERPRETACION!$E$4:$E$7</definedName>
    <definedName name="car">RIESGOS!$E$6:$E$9</definedName>
    <definedName name="NC">INTERPRETACION!$E$22:$E$25</definedName>
    <definedName name="ND" localSheetId="0">INTERPRETACION!$E$4:$E$7</definedName>
    <definedName name="ND" localSheetId="14">INTERPRETACION!$E$4:$E$7</definedName>
    <definedName name="ND">INTERPRETACION!$E$4:$E$7</definedName>
    <definedName name="NE">INTERPRETACION!$E$10:$E$13</definedName>
    <definedName name="niv">RIESGOS!$E$14:$E$16</definedName>
    <definedName name="NIVEL_DE_CONSECUENCIA">[2]CONDICIONES!$B$58:$B$61</definedName>
    <definedName name="NIVEL_DE_DEFICIENCIA">[2]CONDICIONES!$B$4:$B$7</definedName>
    <definedName name="Nivel_de_deficiencia__ND">INTERPRETACION!$E$4:$E$7</definedName>
    <definedName name="NIVEL_DE_EXPOSICION">[2]CONDICIONES!$B$10:$B$13</definedName>
    <definedName name="ri">RIESGOS!$B$2:$H$2</definedName>
    <definedName name="_xlnm.Print_Titles" localSheetId="1">'CONSULTA EXTERNA '!$B:$AD,'CONSULTA EXTERNA '!$7:$9</definedName>
    <definedName name="_xlnm.Print_Titles" localSheetId="0">Contabilidad!$1:$7</definedName>
    <definedName name="Valor_de_ND">Contabilidad!$L$12:$L$29</definedName>
  </definedNames>
  <calcPr calcId="124519"/>
</workbook>
</file>

<file path=xl/calcChain.xml><?xml version="1.0" encoding="utf-8"?>
<calcChain xmlns="http://schemas.openxmlformats.org/spreadsheetml/2006/main">
  <c r="U20" i="33"/>
  <c r="U13" i="34"/>
  <c r="P16" i="36"/>
  <c r="U14"/>
  <c r="U11"/>
  <c r="P14"/>
  <c r="Q14"/>
  <c r="S14"/>
  <c r="T14"/>
  <c r="P15"/>
  <c r="Q15"/>
  <c r="S15"/>
  <c r="T15"/>
  <c r="U15"/>
  <c r="P24" l="1"/>
  <c r="S24" s="1"/>
  <c r="P22"/>
  <c r="S22" s="1"/>
  <c r="P20"/>
  <c r="S20" s="1"/>
  <c r="P19"/>
  <c r="S19" s="1"/>
  <c r="P18"/>
  <c r="S18" s="1"/>
  <c r="P17"/>
  <c r="S17" s="1"/>
  <c r="S16"/>
  <c r="P11"/>
  <c r="S11" s="1"/>
  <c r="U20" i="19"/>
  <c r="Q13" i="35"/>
  <c r="S13"/>
  <c r="T13"/>
  <c r="U13"/>
  <c r="P13"/>
  <c r="T11" i="36" l="1"/>
  <c r="U16"/>
  <c r="T16"/>
  <c r="U17"/>
  <c r="T17"/>
  <c r="U18"/>
  <c r="T18"/>
  <c r="U19"/>
  <c r="T19"/>
  <c r="U20"/>
  <c r="T20"/>
  <c r="U22"/>
  <c r="T22"/>
  <c r="U24"/>
  <c r="T24"/>
  <c r="Q11"/>
  <c r="Q16"/>
  <c r="Q17"/>
  <c r="Q18"/>
  <c r="Q19"/>
  <c r="Q20"/>
  <c r="Q22"/>
  <c r="Q24"/>
  <c r="P14" i="35"/>
  <c r="Q14"/>
  <c r="S14"/>
  <c r="T14"/>
  <c r="U14"/>
  <c r="P23"/>
  <c r="S23" s="1"/>
  <c r="P22"/>
  <c r="S22" s="1"/>
  <c r="P21"/>
  <c r="S21" s="1"/>
  <c r="P20"/>
  <c r="S20" s="1"/>
  <c r="P19"/>
  <c r="S19" s="1"/>
  <c r="P18"/>
  <c r="S18" s="1"/>
  <c r="P17"/>
  <c r="S17" s="1"/>
  <c r="P16"/>
  <c r="S16" s="1"/>
  <c r="P15"/>
  <c r="S15" s="1"/>
  <c r="P12"/>
  <c r="S12" s="1"/>
  <c r="P22" i="34"/>
  <c r="Q22"/>
  <c r="S22"/>
  <c r="T22" s="1"/>
  <c r="P20"/>
  <c r="S20" s="1"/>
  <c r="Q20"/>
  <c r="P19"/>
  <c r="S19" s="1"/>
  <c r="Q19"/>
  <c r="U12" i="35" l="1"/>
  <c r="T12"/>
  <c r="U15"/>
  <c r="T15"/>
  <c r="U16"/>
  <c r="T16"/>
  <c r="U17"/>
  <c r="T17"/>
  <c r="U18"/>
  <c r="T18"/>
  <c r="U19"/>
  <c r="T19"/>
  <c r="U20"/>
  <c r="T20"/>
  <c r="U21"/>
  <c r="T21"/>
  <c r="U22"/>
  <c r="T22"/>
  <c r="U23"/>
  <c r="T23"/>
  <c r="Q12"/>
  <c r="Q15"/>
  <c r="Q16"/>
  <c r="Q17"/>
  <c r="Q18"/>
  <c r="Q19"/>
  <c r="Q20"/>
  <c r="Q21"/>
  <c r="Q22"/>
  <c r="Q23"/>
  <c r="U22" i="34"/>
  <c r="T19"/>
  <c r="U19"/>
  <c r="T20"/>
  <c r="U20"/>
  <c r="P21" l="1"/>
  <c r="S21" s="1"/>
  <c r="P18"/>
  <c r="S18" s="1"/>
  <c r="P17"/>
  <c r="S17" s="1"/>
  <c r="P16"/>
  <c r="S16" s="1"/>
  <c r="P15"/>
  <c r="S15" s="1"/>
  <c r="P14"/>
  <c r="S14" s="1"/>
  <c r="P13"/>
  <c r="S13" s="1"/>
  <c r="P12"/>
  <c r="S12" s="1"/>
  <c r="S17" i="33"/>
  <c r="T17"/>
  <c r="U17"/>
  <c r="Q17"/>
  <c r="P17"/>
  <c r="P16"/>
  <c r="P11"/>
  <c r="S11" s="1"/>
  <c r="U11" s="1"/>
  <c r="U12" i="34" l="1"/>
  <c r="T12"/>
  <c r="T13"/>
  <c r="U14"/>
  <c r="T14"/>
  <c r="U15"/>
  <c r="T15"/>
  <c r="U16"/>
  <c r="T16"/>
  <c r="U17"/>
  <c r="T17"/>
  <c r="U18"/>
  <c r="T18"/>
  <c r="U21"/>
  <c r="T21"/>
  <c r="Q12"/>
  <c r="Q13"/>
  <c r="Q14"/>
  <c r="Q15"/>
  <c r="Q16"/>
  <c r="Q17"/>
  <c r="Q18"/>
  <c r="Q21"/>
  <c r="Q11" i="33"/>
  <c r="P13" l="1"/>
  <c r="Q13"/>
  <c r="S13"/>
  <c r="T13"/>
  <c r="U13"/>
  <c r="P12"/>
  <c r="Q12"/>
  <c r="S12"/>
  <c r="T12"/>
  <c r="U12"/>
  <c r="U12" i="31"/>
  <c r="P20" i="33" l="1"/>
  <c r="S20" s="1"/>
  <c r="P19"/>
  <c r="S19" s="1"/>
  <c r="P18"/>
  <c r="S18" s="1"/>
  <c r="S16"/>
  <c r="P15"/>
  <c r="S15" s="1"/>
  <c r="P14"/>
  <c r="S14" s="1"/>
  <c r="U14" s="1"/>
  <c r="U18" i="28"/>
  <c r="U17"/>
  <c r="U16"/>
  <c r="U11"/>
  <c r="U12"/>
  <c r="U13"/>
  <c r="U14"/>
  <c r="U19" i="25"/>
  <c r="U13"/>
  <c r="U14"/>
  <c r="U15"/>
  <c r="U12"/>
  <c r="U11"/>
  <c r="P15" i="32"/>
  <c r="Q15"/>
  <c r="S15"/>
  <c r="T15"/>
  <c r="U15"/>
  <c r="P12" i="23"/>
  <c r="Q12" s="1"/>
  <c r="U15" i="33" l="1"/>
  <c r="T15"/>
  <c r="U16"/>
  <c r="T16"/>
  <c r="U18"/>
  <c r="T18"/>
  <c r="U19"/>
  <c r="T19"/>
  <c r="T20"/>
  <c r="Q14"/>
  <c r="Q15"/>
  <c r="Q16"/>
  <c r="Q18"/>
  <c r="Q19"/>
  <c r="Q20"/>
  <c r="S12" i="23"/>
  <c r="T12" l="1"/>
  <c r="U12"/>
  <c r="P11" i="19" l="1"/>
  <c r="Q11"/>
  <c r="S11"/>
  <c r="U11" s="1"/>
  <c r="T11"/>
  <c r="P10"/>
  <c r="S10" s="1"/>
  <c r="U10" s="1"/>
  <c r="P13" i="32"/>
  <c r="Q13"/>
  <c r="S13"/>
  <c r="U13" s="1"/>
  <c r="T13"/>
  <c r="P12"/>
  <c r="S12" s="1"/>
  <c r="P11" i="26"/>
  <c r="S11" s="1"/>
  <c r="U11" s="1"/>
  <c r="P10"/>
  <c r="S10" s="1"/>
  <c r="P19" i="31"/>
  <c r="S19" s="1"/>
  <c r="P18"/>
  <c r="S18" s="1"/>
  <c r="P17"/>
  <c r="S17" s="1"/>
  <c r="P16"/>
  <c r="S16" s="1"/>
  <c r="P15"/>
  <c r="S15" s="1"/>
  <c r="P14"/>
  <c r="S14" s="1"/>
  <c r="P13"/>
  <c r="S13" s="1"/>
  <c r="P12"/>
  <c r="S12" s="1"/>
  <c r="P11"/>
  <c r="S11" s="1"/>
  <c r="P10"/>
  <c r="S10" s="1"/>
  <c r="U10" s="1"/>
  <c r="P19" i="27"/>
  <c r="S19" s="1"/>
  <c r="P18"/>
  <c r="S18" s="1"/>
  <c r="P17"/>
  <c r="S17" s="1"/>
  <c r="P16"/>
  <c r="S16" s="1"/>
  <c r="P15"/>
  <c r="S15" s="1"/>
  <c r="P14"/>
  <c r="S14" s="1"/>
  <c r="P13"/>
  <c r="S13" s="1"/>
  <c r="P12"/>
  <c r="S12" s="1"/>
  <c r="P11"/>
  <c r="S11" s="1"/>
  <c r="P10"/>
  <c r="S10" s="1"/>
  <c r="P19" i="28"/>
  <c r="S19" s="1"/>
  <c r="P18"/>
  <c r="S18" s="1"/>
  <c r="P17"/>
  <c r="S17" s="1"/>
  <c r="P16"/>
  <c r="S16" s="1"/>
  <c r="P15"/>
  <c r="S15" s="1"/>
  <c r="P14"/>
  <c r="S14" s="1"/>
  <c r="P13"/>
  <c r="S13" s="1"/>
  <c r="P12"/>
  <c r="S12" s="1"/>
  <c r="P11"/>
  <c r="S11" s="1"/>
  <c r="P10"/>
  <c r="S10" s="1"/>
  <c r="P17" i="26"/>
  <c r="S17" s="1"/>
  <c r="U17" s="1"/>
  <c r="P16"/>
  <c r="S16" s="1"/>
  <c r="U16" s="1"/>
  <c r="P15"/>
  <c r="S15" s="1"/>
  <c r="P14"/>
  <c r="S14" s="1"/>
  <c r="U14" s="1"/>
  <c r="P13"/>
  <c r="S13" s="1"/>
  <c r="U13" s="1"/>
  <c r="P12"/>
  <c r="S12" s="1"/>
  <c r="U12" s="1"/>
  <c r="P20" i="25"/>
  <c r="S20" s="1"/>
  <c r="P19"/>
  <c r="S19" s="1"/>
  <c r="P18"/>
  <c r="S18" s="1"/>
  <c r="P16"/>
  <c r="S16" s="1"/>
  <c r="P15"/>
  <c r="S15" s="1"/>
  <c r="P14"/>
  <c r="S14" s="1"/>
  <c r="P13"/>
  <c r="S13" s="1"/>
  <c r="P12"/>
  <c r="S12" s="1"/>
  <c r="P11"/>
  <c r="S11" s="1"/>
  <c r="P10"/>
  <c r="S10" s="1"/>
  <c r="P24" i="32"/>
  <c r="S24" s="1"/>
  <c r="P23"/>
  <c r="S23" s="1"/>
  <c r="P22"/>
  <c r="S22" s="1"/>
  <c r="P21"/>
  <c r="S21" s="1"/>
  <c r="P20"/>
  <c r="S20" s="1"/>
  <c r="U20" s="1"/>
  <c r="P19"/>
  <c r="S19" s="1"/>
  <c r="U19" s="1"/>
  <c r="P18"/>
  <c r="S18" s="1"/>
  <c r="U18" s="1"/>
  <c r="P17"/>
  <c r="S17" s="1"/>
  <c r="U17" s="1"/>
  <c r="P14"/>
  <c r="S14" s="1"/>
  <c r="P11"/>
  <c r="S11" s="1"/>
  <c r="P10"/>
  <c r="S10" s="1"/>
  <c r="P18" i="23"/>
  <c r="S18" s="1"/>
  <c r="P17"/>
  <c r="S17" s="1"/>
  <c r="P16"/>
  <c r="S16" s="1"/>
  <c r="P15"/>
  <c r="S15" s="1"/>
  <c r="P14"/>
  <c r="S14" s="1"/>
  <c r="P13"/>
  <c r="S13" s="1"/>
  <c r="P11"/>
  <c r="S11" s="1"/>
  <c r="P10"/>
  <c r="S10" s="1"/>
  <c r="P18" i="21"/>
  <c r="S18" s="1"/>
  <c r="U18" s="1"/>
  <c r="P16"/>
  <c r="S16" s="1"/>
  <c r="P15"/>
  <c r="S15" s="1"/>
  <c r="P14"/>
  <c r="S14" s="1"/>
  <c r="P13"/>
  <c r="S13" s="1"/>
  <c r="P12"/>
  <c r="S12" s="1"/>
  <c r="P11"/>
  <c r="S11" s="1"/>
  <c r="P10"/>
  <c r="S10" s="1"/>
  <c r="U12" i="32" l="1"/>
  <c r="T12"/>
  <c r="Q12"/>
  <c r="Q10" i="19"/>
  <c r="T10"/>
  <c r="Q12" i="27"/>
  <c r="U10" i="26"/>
  <c r="T10"/>
  <c r="T11"/>
  <c r="Q10"/>
  <c r="Q11"/>
  <c r="T10" i="31"/>
  <c r="U11"/>
  <c r="T11"/>
  <c r="T12"/>
  <c r="U13"/>
  <c r="T13"/>
  <c r="U14"/>
  <c r="T14"/>
  <c r="U15"/>
  <c r="T15"/>
  <c r="U16"/>
  <c r="T16"/>
  <c r="U17"/>
  <c r="T17"/>
  <c r="U18"/>
  <c r="T18"/>
  <c r="U19"/>
  <c r="T19"/>
  <c r="Q10"/>
  <c r="Q11"/>
  <c r="Q12"/>
  <c r="Q13"/>
  <c r="Q14"/>
  <c r="Q15"/>
  <c r="Q16"/>
  <c r="Q17"/>
  <c r="Q18"/>
  <c r="Q19"/>
  <c r="U10" i="27"/>
  <c r="T10"/>
  <c r="U11"/>
  <c r="T11"/>
  <c r="U12"/>
  <c r="T12"/>
  <c r="U13"/>
  <c r="T13"/>
  <c r="U14"/>
  <c r="T14"/>
  <c r="U15"/>
  <c r="T15"/>
  <c r="U16"/>
  <c r="T16"/>
  <c r="U17"/>
  <c r="T17"/>
  <c r="U18"/>
  <c r="T18"/>
  <c r="U19"/>
  <c r="T19"/>
  <c r="Q10"/>
  <c r="Q11"/>
  <c r="Q13"/>
  <c r="Q14"/>
  <c r="Q15"/>
  <c r="Q16"/>
  <c r="Q17"/>
  <c r="Q18"/>
  <c r="Q19"/>
  <c r="U10" i="28"/>
  <c r="T10"/>
  <c r="T11"/>
  <c r="T12"/>
  <c r="T13"/>
  <c r="T14"/>
  <c r="U15"/>
  <c r="T15"/>
  <c r="T16"/>
  <c r="T17"/>
  <c r="T18"/>
  <c r="U19"/>
  <c r="T19"/>
  <c r="Q10"/>
  <c r="Q11"/>
  <c r="Q12"/>
  <c r="Q13"/>
  <c r="Q14"/>
  <c r="Q15"/>
  <c r="Q16"/>
  <c r="Q17"/>
  <c r="Q18"/>
  <c r="Q19"/>
  <c r="T12" i="26"/>
  <c r="T13"/>
  <c r="T14"/>
  <c r="U15"/>
  <c r="T15"/>
  <c r="T16"/>
  <c r="T17"/>
  <c r="Q12"/>
  <c r="Q13"/>
  <c r="Q14"/>
  <c r="Q15"/>
  <c r="Q16"/>
  <c r="Q17"/>
  <c r="U10" i="25"/>
  <c r="T10"/>
  <c r="T11"/>
  <c r="T12"/>
  <c r="T13"/>
  <c r="T14"/>
  <c r="T15"/>
  <c r="U16"/>
  <c r="T16"/>
  <c r="U18"/>
  <c r="T18"/>
  <c r="T19"/>
  <c r="U20"/>
  <c r="T20"/>
  <c r="Q10"/>
  <c r="Q11"/>
  <c r="Q12"/>
  <c r="Q13"/>
  <c r="Q14"/>
  <c r="Q15"/>
  <c r="Q16"/>
  <c r="Q18"/>
  <c r="Q19"/>
  <c r="Q20"/>
  <c r="U10" i="32"/>
  <c r="T10"/>
  <c r="U11"/>
  <c r="T11"/>
  <c r="U14"/>
  <c r="T14"/>
  <c r="T17"/>
  <c r="T18"/>
  <c r="T19"/>
  <c r="T20"/>
  <c r="U21"/>
  <c r="T21"/>
  <c r="U22"/>
  <c r="T22"/>
  <c r="U23"/>
  <c r="T23"/>
  <c r="U24"/>
  <c r="T24"/>
  <c r="Q10"/>
  <c r="Q11"/>
  <c r="Q14"/>
  <c r="Q17"/>
  <c r="Q18"/>
  <c r="Q19"/>
  <c r="Q20"/>
  <c r="Q21"/>
  <c r="Q22"/>
  <c r="Q23"/>
  <c r="Q24"/>
  <c r="U10" i="23"/>
  <c r="T10"/>
  <c r="U11"/>
  <c r="T11"/>
  <c r="U13"/>
  <c r="T13"/>
  <c r="U14"/>
  <c r="T14"/>
  <c r="U15"/>
  <c r="T15"/>
  <c r="U16"/>
  <c r="T16"/>
  <c r="U17"/>
  <c r="T17"/>
  <c r="U18"/>
  <c r="T18"/>
  <c r="Q10"/>
  <c r="Q11"/>
  <c r="Q13"/>
  <c r="Q14"/>
  <c r="Q15"/>
  <c r="Q16"/>
  <c r="Q17"/>
  <c r="Q18"/>
  <c r="U10" i="21"/>
  <c r="T10"/>
  <c r="U11"/>
  <c r="T11"/>
  <c r="U12"/>
  <c r="T12"/>
  <c r="U13"/>
  <c r="T13"/>
  <c r="U14"/>
  <c r="T14"/>
  <c r="U15"/>
  <c r="T15"/>
  <c r="U16"/>
  <c r="T16"/>
  <c r="T18"/>
  <c r="Q10"/>
  <c r="Q11"/>
  <c r="Q12"/>
  <c r="Q13"/>
  <c r="Q14"/>
  <c r="Q15"/>
  <c r="Q16"/>
  <c r="Q18"/>
  <c r="P15" i="19" l="1"/>
  <c r="P12" l="1"/>
  <c r="P13"/>
  <c r="P14"/>
  <c r="P16"/>
  <c r="P17"/>
  <c r="P18"/>
  <c r="P19"/>
  <c r="P20"/>
  <c r="S12"/>
  <c r="S13"/>
  <c r="S14"/>
  <c r="S15"/>
  <c r="S16"/>
  <c r="U16" s="1"/>
  <c r="S17"/>
  <c r="S18"/>
  <c r="U18" s="1"/>
  <c r="S19"/>
  <c r="S20"/>
  <c r="Q20" l="1"/>
  <c r="Q16"/>
  <c r="Q15"/>
  <c r="Q14"/>
  <c r="Q19" l="1"/>
  <c r="Q12"/>
  <c r="Q18"/>
  <c r="Q13"/>
  <c r="Q17"/>
  <c r="U12"/>
  <c r="T12"/>
  <c r="U15"/>
  <c r="T15"/>
  <c r="T18"/>
  <c r="U19"/>
  <c r="T19"/>
  <c r="U13"/>
  <c r="T13"/>
  <c r="U17"/>
  <c r="T17"/>
  <c r="T20" l="1"/>
  <c r="T14"/>
  <c r="U14"/>
  <c r="T16"/>
  <c r="N36" i="11" l="1"/>
  <c r="Q36" s="1"/>
  <c r="N35"/>
  <c r="Q35" s="1"/>
  <c r="N34"/>
  <c r="Q34" s="1"/>
  <c r="N33"/>
  <c r="Q33" s="1"/>
  <c r="N32"/>
  <c r="Q32" s="1"/>
  <c r="N31"/>
  <c r="Q31" s="1"/>
  <c r="N30"/>
  <c r="Q30" s="1"/>
  <c r="N29"/>
  <c r="Q29" s="1"/>
  <c r="N28"/>
  <c r="Q28" s="1"/>
  <c r="N27"/>
  <c r="Q27" s="1"/>
  <c r="N26"/>
  <c r="Q26" s="1"/>
  <c r="N25"/>
  <c r="Q25" s="1"/>
  <c r="N24"/>
  <c r="Q24" s="1"/>
  <c r="N23"/>
  <c r="Q23" s="1"/>
  <c r="N22"/>
  <c r="Q22" s="1"/>
  <c r="N21"/>
  <c r="Q21" s="1"/>
  <c r="N20"/>
  <c r="Q20" s="1"/>
  <c r="N19"/>
  <c r="Q19" s="1"/>
  <c r="N18"/>
  <c r="Q18" s="1"/>
  <c r="N17"/>
  <c r="Q17" s="1"/>
  <c r="N16"/>
  <c r="Q16" s="1"/>
  <c r="N15"/>
  <c r="Q15" s="1"/>
  <c r="N14"/>
  <c r="O14" s="1"/>
  <c r="N13"/>
  <c r="Q13" s="1"/>
  <c r="N12"/>
  <c r="Q12" s="1"/>
  <c r="N32" i="10"/>
  <c r="O32" s="1"/>
  <c r="N17"/>
  <c r="Q17" s="1"/>
  <c r="N37"/>
  <c r="O37" s="1"/>
  <c r="N36"/>
  <c r="Q36" s="1"/>
  <c r="N35"/>
  <c r="O35" s="1"/>
  <c r="N34"/>
  <c r="Q34" s="1"/>
  <c r="N33"/>
  <c r="O33" s="1"/>
  <c r="N31"/>
  <c r="Q31" s="1"/>
  <c r="N30"/>
  <c r="O30" s="1"/>
  <c r="N29"/>
  <c r="Q29" s="1"/>
  <c r="N28"/>
  <c r="O28" s="1"/>
  <c r="N27"/>
  <c r="Q27" s="1"/>
  <c r="N26"/>
  <c r="O26" s="1"/>
  <c r="N25"/>
  <c r="Q25" s="1"/>
  <c r="N24"/>
  <c r="O24" s="1"/>
  <c r="N23"/>
  <c r="Q23" s="1"/>
  <c r="N22"/>
  <c r="O22" s="1"/>
  <c r="N21"/>
  <c r="Q21" s="1"/>
  <c r="N20"/>
  <c r="O20" s="1"/>
  <c r="N19"/>
  <c r="Q19" s="1"/>
  <c r="N18"/>
  <c r="O18" s="1"/>
  <c r="N16"/>
  <c r="Q16" s="1"/>
  <c r="N15"/>
  <c r="O15" s="1"/>
  <c r="N14"/>
  <c r="Q14" s="1"/>
  <c r="N13"/>
  <c r="O13" s="1"/>
  <c r="N12"/>
  <c r="Q12" s="1"/>
  <c r="N28" i="6"/>
  <c r="O28" s="1"/>
  <c r="N27"/>
  <c r="Q27" s="1"/>
  <c r="N26"/>
  <c r="O26" s="1"/>
  <c r="N25"/>
  <c r="Q25" s="1"/>
  <c r="N24"/>
  <c r="O24" s="1"/>
  <c r="N23"/>
  <c r="Q23" s="1"/>
  <c r="N22"/>
  <c r="O22" s="1"/>
  <c r="N21"/>
  <c r="Q21" s="1"/>
  <c r="N20"/>
  <c r="O20" s="1"/>
  <c r="N19"/>
  <c r="Q19" s="1"/>
  <c r="N18"/>
  <c r="O18" s="1"/>
  <c r="N17"/>
  <c r="Q17" s="1"/>
  <c r="N16"/>
  <c r="O16" s="1"/>
  <c r="N15"/>
  <c r="Q15" s="1"/>
  <c r="N14"/>
  <c r="O14" s="1"/>
  <c r="N13"/>
  <c r="Q13" s="1"/>
  <c r="N12"/>
  <c r="O12" s="1"/>
  <c r="N25" i="2"/>
  <c r="Q25" s="1"/>
  <c r="N13"/>
  <c r="O13" s="1"/>
  <c r="N24"/>
  <c r="Q24" s="1"/>
  <c r="N14"/>
  <c r="Q14" s="1"/>
  <c r="N15"/>
  <c r="Q15" s="1"/>
  <c r="N19"/>
  <c r="Q19" s="1"/>
  <c r="N20"/>
  <c r="O20" s="1"/>
  <c r="N21"/>
  <c r="O21" s="1"/>
  <c r="N22"/>
  <c r="O22" s="1"/>
  <c r="N23"/>
  <c r="Q23" s="1"/>
  <c r="N28"/>
  <c r="Q28" s="1"/>
  <c r="R28" s="1"/>
  <c r="N29"/>
  <c r="Q29" s="1"/>
  <c r="N12"/>
  <c r="O12" s="1"/>
  <c r="N16"/>
  <c r="O16" s="1"/>
  <c r="N17"/>
  <c r="O17" s="1"/>
  <c r="N18"/>
  <c r="Q18" s="1"/>
  <c r="R18" s="1"/>
  <c r="N27"/>
  <c r="O27" s="1"/>
  <c r="O17" i="6" l="1"/>
  <c r="O25"/>
  <c r="O14" i="10"/>
  <c r="O17"/>
  <c r="O19" i="11"/>
  <c r="O27"/>
  <c r="O35"/>
  <c r="S17" i="10"/>
  <c r="R17"/>
  <c r="Q32"/>
  <c r="O15" i="6"/>
  <c r="O23"/>
  <c r="O12" i="10"/>
  <c r="O16"/>
  <c r="O15" i="11"/>
  <c r="O23"/>
  <c r="O31"/>
  <c r="O13"/>
  <c r="O17"/>
  <c r="O21"/>
  <c r="O25"/>
  <c r="O29"/>
  <c r="O33"/>
  <c r="S12"/>
  <c r="R12"/>
  <c r="R15"/>
  <c r="S15"/>
  <c r="R16"/>
  <c r="S16"/>
  <c r="R19"/>
  <c r="S19"/>
  <c r="S20"/>
  <c r="R20"/>
  <c r="R23"/>
  <c r="S23"/>
  <c r="S24"/>
  <c r="R24"/>
  <c r="R27"/>
  <c r="S27"/>
  <c r="S28"/>
  <c r="R28"/>
  <c r="R31"/>
  <c r="S31"/>
  <c r="S32"/>
  <c r="R32"/>
  <c r="R35"/>
  <c r="S35"/>
  <c r="S36"/>
  <c r="R36"/>
  <c r="S13"/>
  <c r="R13"/>
  <c r="R17"/>
  <c r="S17"/>
  <c r="S18"/>
  <c r="R18"/>
  <c r="R21"/>
  <c r="S21"/>
  <c r="S22"/>
  <c r="R22"/>
  <c r="R25"/>
  <c r="S25"/>
  <c r="S26"/>
  <c r="R26"/>
  <c r="R29"/>
  <c r="S29"/>
  <c r="S30"/>
  <c r="R30"/>
  <c r="R33"/>
  <c r="S33"/>
  <c r="S34"/>
  <c r="R34"/>
  <c r="Q14"/>
  <c r="O12"/>
  <c r="O16"/>
  <c r="O18"/>
  <c r="O20"/>
  <c r="O22"/>
  <c r="O24"/>
  <c r="O26"/>
  <c r="O28"/>
  <c r="O30"/>
  <c r="O32"/>
  <c r="O34"/>
  <c r="O36"/>
  <c r="S12" i="10"/>
  <c r="R12"/>
  <c r="S16"/>
  <c r="R16"/>
  <c r="S14"/>
  <c r="R14"/>
  <c r="S19"/>
  <c r="R19"/>
  <c r="S21"/>
  <c r="R21"/>
  <c r="S23"/>
  <c r="R23"/>
  <c r="S25"/>
  <c r="R25"/>
  <c r="S27"/>
  <c r="R27"/>
  <c r="S29"/>
  <c r="R29"/>
  <c r="S31"/>
  <c r="R31"/>
  <c r="S34"/>
  <c r="R34"/>
  <c r="S36"/>
  <c r="R36"/>
  <c r="Q13"/>
  <c r="Q15"/>
  <c r="Q18"/>
  <c r="O19"/>
  <c r="Q20"/>
  <c r="O21"/>
  <c r="Q22"/>
  <c r="O23"/>
  <c r="Q24"/>
  <c r="O25"/>
  <c r="Q26"/>
  <c r="O27"/>
  <c r="Q28"/>
  <c r="O29"/>
  <c r="Q30"/>
  <c r="O31"/>
  <c r="Q33"/>
  <c r="O34"/>
  <c r="Q35"/>
  <c r="O36"/>
  <c r="Q37"/>
  <c r="O13" i="6"/>
  <c r="O19"/>
  <c r="O21"/>
  <c r="O27"/>
  <c r="O25" i="2"/>
  <c r="O15"/>
  <c r="S15" i="6"/>
  <c r="R15"/>
  <c r="S19"/>
  <c r="R19"/>
  <c r="S23"/>
  <c r="R23"/>
  <c r="S27"/>
  <c r="R27"/>
  <c r="S13"/>
  <c r="R13"/>
  <c r="S17"/>
  <c r="R17"/>
  <c r="S21"/>
  <c r="R21"/>
  <c r="S25"/>
  <c r="R25"/>
  <c r="Q12"/>
  <c r="Q14"/>
  <c r="Q16"/>
  <c r="Q18"/>
  <c r="Q20"/>
  <c r="Q22"/>
  <c r="Q24"/>
  <c r="Q26"/>
  <c r="Q28"/>
  <c r="O24" i="2"/>
  <c r="R24"/>
  <c r="S24"/>
  <c r="R15"/>
  <c r="S15"/>
  <c r="R25"/>
  <c r="S25"/>
  <c r="Q13"/>
  <c r="R13" s="1"/>
  <c r="O14"/>
  <c r="R14"/>
  <c r="S14"/>
  <c r="S29"/>
  <c r="R29"/>
  <c r="O29"/>
  <c r="S28"/>
  <c r="S23"/>
  <c r="R23"/>
  <c r="O23"/>
  <c r="Q22"/>
  <c r="Q21"/>
  <c r="S21" s="1"/>
  <c r="Q20"/>
  <c r="S20" s="1"/>
  <c r="S19"/>
  <c r="R19"/>
  <c r="O19"/>
  <c r="O28"/>
  <c r="O18"/>
  <c r="Q17"/>
  <c r="R17" s="1"/>
  <c r="Q16"/>
  <c r="S18"/>
  <c r="Q27"/>
  <c r="S27" s="1"/>
  <c r="Q12"/>
  <c r="R32" i="10" l="1"/>
  <c r="S32"/>
  <c r="R14" i="11"/>
  <c r="S14"/>
  <c r="R37" i="10"/>
  <c r="S37"/>
  <c r="R35"/>
  <c r="S35"/>
  <c r="R33"/>
  <c r="S33"/>
  <c r="R30"/>
  <c r="S30"/>
  <c r="R28"/>
  <c r="S28"/>
  <c r="R26"/>
  <c r="S26"/>
  <c r="R24"/>
  <c r="S24"/>
  <c r="R22"/>
  <c r="S22"/>
  <c r="R20"/>
  <c r="S20"/>
  <c r="R18"/>
  <c r="S18"/>
  <c r="R13"/>
  <c r="S13"/>
  <c r="R15"/>
  <c r="S15"/>
  <c r="R27" i="2"/>
  <c r="S13"/>
  <c r="R28" i="6"/>
  <c r="S28"/>
  <c r="R24"/>
  <c r="S24"/>
  <c r="R20"/>
  <c r="S20"/>
  <c r="R16"/>
  <c r="S16"/>
  <c r="R12"/>
  <c r="S12"/>
  <c r="R26"/>
  <c r="S26"/>
  <c r="R22"/>
  <c r="S22"/>
  <c r="R18"/>
  <c r="S18"/>
  <c r="R14"/>
  <c r="S14"/>
  <c r="S22" i="2"/>
  <c r="R22"/>
  <c r="R21"/>
  <c r="R20"/>
  <c r="S17"/>
  <c r="R16"/>
  <c r="S16"/>
  <c r="R12"/>
  <c r="S12"/>
</calcChain>
</file>

<file path=xl/sharedStrings.xml><?xml version="1.0" encoding="utf-8"?>
<sst xmlns="http://schemas.openxmlformats.org/spreadsheetml/2006/main" count="3672" uniqueCount="896">
  <si>
    <t xml:space="preserve">IDENTIFICACION DE PELIGROS, VALORACION DEL RIESGO Y DETERMINACION DE CONTROLES </t>
  </si>
  <si>
    <t>EPP</t>
  </si>
  <si>
    <t>CONTROLES PROPUESTOS PARA DISMINUIR EL RIESGO</t>
  </si>
  <si>
    <t>ELIMINACION</t>
  </si>
  <si>
    <t>SUSTITUCION</t>
  </si>
  <si>
    <t>CONTROLES DE INGENIERIA</t>
  </si>
  <si>
    <t>Actividades</t>
  </si>
  <si>
    <t>Zona</t>
  </si>
  <si>
    <t>Proceso</t>
  </si>
  <si>
    <t>Tareas</t>
  </si>
  <si>
    <t>Rutinario</t>
  </si>
  <si>
    <t>No</t>
  </si>
  <si>
    <t>Efectos posibles</t>
  </si>
  <si>
    <t>Peligro</t>
  </si>
  <si>
    <t>Descripción</t>
  </si>
  <si>
    <t>Clasificación</t>
  </si>
  <si>
    <t>Fuente</t>
  </si>
  <si>
    <t>Controles existentes</t>
  </si>
  <si>
    <t>Medio</t>
  </si>
  <si>
    <t>Individuo</t>
  </si>
  <si>
    <t>Nivel de probabilidad (NDxNE)</t>
  </si>
  <si>
    <t>Nivel de deficiencia (ND)</t>
  </si>
  <si>
    <t>Nivel de exposición (NE)</t>
  </si>
  <si>
    <t>Interpretación del nivel de probabilidad</t>
  </si>
  <si>
    <t>Nivel de riesgo (NR) e intervención</t>
  </si>
  <si>
    <t>Interpretación del NR</t>
  </si>
  <si>
    <t>Evaluación del riesgo</t>
  </si>
  <si>
    <t>Valoración del riesgo</t>
  </si>
  <si>
    <t>Aceptación del riesgo</t>
  </si>
  <si>
    <t>Nro. de expuestos</t>
  </si>
  <si>
    <t>Peor Consecuencia</t>
  </si>
  <si>
    <t>Nivel de Consecuencia (NC)</t>
  </si>
  <si>
    <t>Nivel de deficiencia</t>
  </si>
  <si>
    <t>Magnitud de la relación esperable entre (1) conjunto de peligros detectados  y su relación causal directa con posibles incidentes y (2) con la eficacia de las medias preventivas exxistentes en el lugar de trabajo. GTC-45 2.22</t>
  </si>
  <si>
    <t>Muy alto (MA)</t>
  </si>
  <si>
    <t>Alto (A)</t>
  </si>
  <si>
    <t>Medio (M)</t>
  </si>
  <si>
    <t>Bajo (B)</t>
  </si>
  <si>
    <t>Valor de ND</t>
  </si>
  <si>
    <t>Se han detectado peligros que determinan como posible la generación de incidentes o consecuencias muy sugnificativas, o la eficacia del conjunto de medidas preventivas existentes respecto al riesgo es nula o no existe, o ambos.</t>
  </si>
  <si>
    <t>Significado</t>
  </si>
  <si>
    <t>Se ha(n) detectado algun(os) peligro(s) que puedan dar lugar a consecuencias significativas o a la eficacia del conjunto de medidas preventivas existentes es moderada, o ambos</t>
  </si>
  <si>
    <t>Se han detectado peligros que puedan dar lugar a consecuencias poco significativaso de mmenor importancia, o a la eficacia del conjunto de medidas preventivas existentes es moderado, o ambos.</t>
  </si>
  <si>
    <t xml:space="preserve">No se ha detectado consecuencia alguna, o la eficacia del conjunto de medidas preventivas existentes es alta, o ambos. El riesgo está controlado. </t>
  </si>
  <si>
    <t>Continua (EC)</t>
  </si>
  <si>
    <t>Frecuente (EF)</t>
  </si>
  <si>
    <t>Ocasional (EO)</t>
  </si>
  <si>
    <t>Esporádico (OE)</t>
  </si>
  <si>
    <t>La situación de exposición se presenta sin interrupción o varias veces con tiempo prolongado durante la jornada laboral</t>
  </si>
  <si>
    <t>La situación de exposición se presenta varias veces durante la jornada laboral por tiempos cortos.</t>
  </si>
  <si>
    <t>La situación de exposición se presenta alguna vez durante la jornada laboral y por un periodo muy corto.</t>
  </si>
  <si>
    <t>La situación de exposición se presenta  de manera eventual</t>
  </si>
  <si>
    <t>Situación de exposición a peligro que se presenta en un tiempo determinado durante la jornada laboral</t>
  </si>
  <si>
    <t>Nivel de exposición</t>
  </si>
  <si>
    <t>Entre 24 y 40</t>
  </si>
  <si>
    <t>Entre 10 y 20</t>
  </si>
  <si>
    <t>Entre 8 y 6</t>
  </si>
  <si>
    <t>Entre 2 y 4</t>
  </si>
  <si>
    <t>Nivel de probablidad (ND x NE)</t>
  </si>
  <si>
    <t>Situación deficiente con exposición continua, o muy deficiente con exposición frecuente. Normalmente la materialización del riesgo ocurre con frecuencia.</t>
  </si>
  <si>
    <t>Situación deficiente con exposición frecuente u ocasional, o bien situación muy deficiente on exposiciónocasional o esporádica. La material del riesgo es posible que suceda varias veces en la vida laboral.</t>
  </si>
  <si>
    <t>Situación deficiente con exposición exporádica, o bien situación mejorable con exposición continuada o frecuente, Es posible que sueda el daño alguna vez</t>
  </si>
  <si>
    <t>Situación mejorable con exposición ocasional o esporádica, o situación sin anomalía destacable con cualquier nivel de exposición. No es esperable que se materialice el riesgo, aunque puede ser concebible.</t>
  </si>
  <si>
    <t xml:space="preserve">Sí </t>
  </si>
  <si>
    <t xml:space="preserve">Producto del nivel de deficiencia </t>
  </si>
  <si>
    <t>Valor de NE</t>
  </si>
  <si>
    <t>Valor de NP</t>
  </si>
  <si>
    <t>Nivel de consecuencias</t>
  </si>
  <si>
    <t>Mortal o catastrófico (M)</t>
  </si>
  <si>
    <t>Muy grave (MG)</t>
  </si>
  <si>
    <t>Grave (G)</t>
  </si>
  <si>
    <t>Leve (L)</t>
  </si>
  <si>
    <t>Muerte</t>
  </si>
  <si>
    <t>Lesiones o enfermedades graves irreparables (Incapacidad permanente parcial o invalidez)</t>
  </si>
  <si>
    <t>Lesiones o enfermedades con incapacidad laboral temporal (ILT)</t>
  </si>
  <si>
    <t>Lesiones o enfermedades que no requieren incapacidad</t>
  </si>
  <si>
    <t>I</t>
  </si>
  <si>
    <t>II</t>
  </si>
  <si>
    <t>III</t>
  </si>
  <si>
    <t>IV</t>
  </si>
  <si>
    <t>4000 - 600</t>
  </si>
  <si>
    <t>500 - 150</t>
  </si>
  <si>
    <t>120 40</t>
  </si>
  <si>
    <t>Situación critica. Suspender actividades hasta que el riesgo esté bajo control. Intervención Urgente</t>
  </si>
  <si>
    <t>Corregir y adoptar medidas de control de inmediato. Sin embargo, suspenda actividades si el nivel de riesgo está por encima o igual a 360.</t>
  </si>
  <si>
    <t>Mejorar si es posible. Sería cnveniente justificar la intervención y su rentabilidad.</t>
  </si>
  <si>
    <t>Mantener las medidas de control existentes, pero se deberían considerar soluciones o mejoras y se deben hacer comprobaciones periódicas para asegurar que el riesgo es aún ausente.</t>
  </si>
  <si>
    <t>Nivel de riesgo</t>
  </si>
  <si>
    <t>Nivel de probabilidad</t>
  </si>
  <si>
    <t>Para evaluar el NC, tome en cuenta la consecuencia directa más grave.</t>
  </si>
  <si>
    <t>Valor de NC</t>
  </si>
  <si>
    <t>Valor de NR</t>
  </si>
  <si>
    <t>Biológico</t>
  </si>
  <si>
    <t>Físico</t>
  </si>
  <si>
    <t>Químico</t>
  </si>
  <si>
    <t>Psicosocial</t>
  </si>
  <si>
    <t>Biomecánicos</t>
  </si>
  <si>
    <t>Rendimientos Naturales</t>
  </si>
  <si>
    <t>Terremoto</t>
  </si>
  <si>
    <t>Vendaval</t>
  </si>
  <si>
    <t>Inundación</t>
  </si>
  <si>
    <t>Derrumbe</t>
  </si>
  <si>
    <t>Precipitaciones (lluvias, granizadas, heladas)</t>
  </si>
  <si>
    <t>Condiciones de seguridad</t>
  </si>
  <si>
    <t>RIESGOS</t>
  </si>
  <si>
    <t>Virus</t>
  </si>
  <si>
    <t>Bacterias</t>
  </si>
  <si>
    <t>Hongos</t>
  </si>
  <si>
    <t>Ricketsias</t>
  </si>
  <si>
    <t>Parásitos</t>
  </si>
  <si>
    <t>Picaduras</t>
  </si>
  <si>
    <t>Mordeduras</t>
  </si>
  <si>
    <t>Fluidos o excrementos</t>
  </si>
  <si>
    <t>Presión atmosférica</t>
  </si>
  <si>
    <t>Radiaciones ionizantes</t>
  </si>
  <si>
    <t>Radiaciones no ionizantes</t>
  </si>
  <si>
    <t>Polvos orgánicos e inorgánicos</t>
  </si>
  <si>
    <t>Fibras</t>
  </si>
  <si>
    <t>Liquidos (nieblas y rocios)</t>
  </si>
  <si>
    <t>Gases y vapores</t>
  </si>
  <si>
    <t>Humos metálicos</t>
  </si>
  <si>
    <t>Humos no metálicos</t>
  </si>
  <si>
    <t>Material particulado</t>
  </si>
  <si>
    <t>Postura prolongada</t>
  </si>
  <si>
    <t>Postura mantenida</t>
  </si>
  <si>
    <t>Postura forzada</t>
  </si>
  <si>
    <t>Postura antigravitaciones</t>
  </si>
  <si>
    <t>Vibración cuerpo entero</t>
  </si>
  <si>
    <t>Vibración segmentaria</t>
  </si>
  <si>
    <t>Esfuerzo</t>
  </si>
  <si>
    <t>Movimiento repetitivo</t>
  </si>
  <si>
    <t>Manipulación manual de cargas</t>
  </si>
  <si>
    <t>Estilo de mando</t>
  </si>
  <si>
    <t>Pago</t>
  </si>
  <si>
    <t>Contratación</t>
  </si>
  <si>
    <t>Participación</t>
  </si>
  <si>
    <t>Inducción y capacitación</t>
  </si>
  <si>
    <t>Bienestar social</t>
  </si>
  <si>
    <t>Evaluación del desempeño</t>
  </si>
  <si>
    <t>Manejo de cambios</t>
  </si>
  <si>
    <t>1. BIOLOGICOS</t>
  </si>
  <si>
    <t>2. FISICOS</t>
  </si>
  <si>
    <t>3. QUIMICO</t>
  </si>
  <si>
    <t>4. RENDIMIENTOS NATURALES</t>
  </si>
  <si>
    <t>5. BIOMECANICOS</t>
  </si>
  <si>
    <t>6. PSICOSOCIAL</t>
  </si>
  <si>
    <t>a. Gestión Organizacional</t>
  </si>
  <si>
    <t>b. Caracteristicas de la organización del trabajo</t>
  </si>
  <si>
    <t xml:space="preserve">Comunicación </t>
  </si>
  <si>
    <t>Tecnología</t>
  </si>
  <si>
    <t>Organización del trabajo</t>
  </si>
  <si>
    <t>Demandas cualitativas y cuantitativas de la labor</t>
  </si>
  <si>
    <t>c. Caracteristicas del grupo social</t>
  </si>
  <si>
    <t>Relaciones</t>
  </si>
  <si>
    <t>Cohesión</t>
  </si>
  <si>
    <t>Calidad de interacciones</t>
  </si>
  <si>
    <t>Trabajo en equipo</t>
  </si>
  <si>
    <t>d. Condiciones de la tarea</t>
  </si>
  <si>
    <t>Carga mental</t>
  </si>
  <si>
    <t>Contenido de la tarea</t>
  </si>
  <si>
    <t>Demandas emocionales</t>
  </si>
  <si>
    <t>Sistema de control</t>
  </si>
  <si>
    <t>Definición de roles</t>
  </si>
  <si>
    <t>e. Interfase persona tarea</t>
  </si>
  <si>
    <t>Conocimientos</t>
  </si>
  <si>
    <t>Habilidades con relación a la demanda de la tarea</t>
  </si>
  <si>
    <t>Iniciativa</t>
  </si>
  <si>
    <t>Autonomía y reconocimiento</t>
  </si>
  <si>
    <t>Identificación de la persona con la tarea y la organización</t>
  </si>
  <si>
    <t>f. Jornada de trabajo</t>
  </si>
  <si>
    <t>Pausas</t>
  </si>
  <si>
    <t>Trabajo nocturno</t>
  </si>
  <si>
    <t>Rotación</t>
  </si>
  <si>
    <t>Horas extras</t>
  </si>
  <si>
    <t>Descansos</t>
  </si>
  <si>
    <t>CONDICIONES DE SEGURIDAD</t>
  </si>
  <si>
    <t>Ruido de impacto intermitente</t>
  </si>
  <si>
    <t>Ruido de impacto continuo</t>
  </si>
  <si>
    <t>Iluminación (Exceso)</t>
  </si>
  <si>
    <t>Iluminación (Deficiencia)</t>
  </si>
  <si>
    <t>Temperaturas extremas (Altas)</t>
  </si>
  <si>
    <t>Temperaturas extremas (Bajas)</t>
  </si>
  <si>
    <t>Mecánico (elementos o partes de máquinas)</t>
  </si>
  <si>
    <t>Mecánico (herramientas)</t>
  </si>
  <si>
    <t>Mecánico (equipos)</t>
  </si>
  <si>
    <t>Mecánico (piezas a trabajar)</t>
  </si>
  <si>
    <t>Mecánico (materiales proyectados sólidos o fluidos)</t>
  </si>
  <si>
    <t>Accidentes de tránsito</t>
  </si>
  <si>
    <t>Trabajos en alturas</t>
  </si>
  <si>
    <t>Espacios confinados</t>
  </si>
  <si>
    <t>Electricidad (alta tensión)</t>
  </si>
  <si>
    <t>Electricidad (estática)</t>
  </si>
  <si>
    <t>Electricidad (baja tensión)</t>
  </si>
  <si>
    <t>Tecnológico (Explosión)</t>
  </si>
  <si>
    <t>Tecnológico (Fuga)</t>
  </si>
  <si>
    <t>Tecnológico (Derrame)</t>
  </si>
  <si>
    <t>Tecnológico (incendio)</t>
  </si>
  <si>
    <t>Públicos (de orden público)</t>
  </si>
  <si>
    <t>Locativos (superficies con diferencia de nivel)</t>
  </si>
  <si>
    <t>Locativos (superficies  irregulares)</t>
  </si>
  <si>
    <t>Locativos (superficies deslizantes)</t>
  </si>
  <si>
    <t>Locativos (condiciones de orden y aseo)</t>
  </si>
  <si>
    <t>Locativos (caida de objetos)</t>
  </si>
  <si>
    <t>CONTROLES ADMINISTRATIVOS</t>
  </si>
  <si>
    <t>Monotonía</t>
  </si>
  <si>
    <t>Leve</t>
  </si>
  <si>
    <t>Moderado</t>
  </si>
  <si>
    <t>Extremo</t>
  </si>
  <si>
    <t>Cargos</t>
  </si>
  <si>
    <t>sa</t>
  </si>
  <si>
    <t>a</t>
  </si>
  <si>
    <t>si</t>
  </si>
  <si>
    <t>*Fatiga Visual                                      *Dolor de Cabeza                           *Menor Rendimiento                *Mayor Accidentalidad.</t>
  </si>
  <si>
    <t>Programa de Manteniiento preventivo de Luminarias</t>
  </si>
  <si>
    <t>Tener encuenta los puestos de tabajo.</t>
  </si>
  <si>
    <t>Implementar un programa de conservacion visual.</t>
  </si>
  <si>
    <t xml:space="preserve">Sustituir Productos </t>
  </si>
  <si>
    <t>Dotar los trabajadores con los guantes, delantales y tapabocas necesarios para la actividad.</t>
  </si>
  <si>
    <t>Irritaciones de Ojos, y Piel, Intoxicaciones, perdida de conocimiento.</t>
  </si>
  <si>
    <t>Buenas practicas de los puestos de trabajo; control de Vectores y Roedores.</t>
  </si>
  <si>
    <t>Jornadas de mantenimiento y ase continuo a los sitios de almacenamiento agua y elementos de limpieza.</t>
  </si>
  <si>
    <t>Capacidad potencial de producir cambios en el comportamiento como: agresividad, ansiedad, trastornos físicos, fatiga, dolor de cabeza, espasmos musculares y propensión a la ulcera gástrica.</t>
  </si>
  <si>
    <t>Implementar programa de estilos de vida saludable en Jornadas de relajamiento y ejercicios, caminatas cortas.</t>
  </si>
  <si>
    <t>Área Administrativa</t>
  </si>
  <si>
    <t>Oficina Contabilidad</t>
  </si>
  <si>
    <t>Realizar Informes financieros mensualmente y nóminas, desprendibles de pago de los trabajadores asociados, Realizar las cuentas de cobro, Realizar las facturas,  Hacer el cobro de incapacidades a las EPS y las ARP.</t>
  </si>
  <si>
    <t>Iluminación Luz visible por Deficiencia o Exceso de la Oficina de Contabilidad.</t>
  </si>
  <si>
    <t>Digitar</t>
  </si>
  <si>
    <t>Postura sedente prolongada</t>
  </si>
  <si>
    <t>Ninguno</t>
  </si>
  <si>
    <t>Implementar programa de pausas activas diarias.</t>
  </si>
  <si>
    <t>Ajuste Antropométrico del puesto de trabajo.</t>
  </si>
  <si>
    <t>Biomecánicas</t>
  </si>
  <si>
    <t>*Movimientos repetitivos.             * Movimientos superiores</t>
  </si>
  <si>
    <t>Perdida de capacidad laboral e incapacidad temporal o permanente.</t>
  </si>
  <si>
    <t xml:space="preserve">Adecuar la cantidad y calidad de  La iluminación de los lugares de trabajo  se está ejecutando, a saber: 
o Distribución uniforme. 
o Contrastes adecuados. 
o Evitar deslumbramientos.
</t>
  </si>
  <si>
    <t>Pintar las paredes empleando colores que tengan el máximo porcentaje de reflectancia de la Iluminacion Natural y artificial.</t>
  </si>
  <si>
    <t>Efectos de los agentes químicos sobre el organismo con  efectos a corto y a largo plazo</t>
  </si>
  <si>
    <t>Agentes biológicos con capacidad infecciosa pueden ser diversos (virus, bacterias, parásitos, hongos o esporas, toxinas, endotoxinas, etc.</t>
  </si>
  <si>
    <t xml:space="preserve">Exposiciones laborales capaces de originar algún tipo de infección, alergia o toxicidad. </t>
  </si>
  <si>
    <t>Buenas practicas de manipulación de equipos en su puesto de trabajo.</t>
  </si>
  <si>
    <t>Aspectos intrínsecos y organizativos de largas jornadas del trabajo.</t>
  </si>
  <si>
    <t>Exceso de exigencias psicológicas</t>
  </si>
  <si>
    <t>Falta de influencia y de desarrollo</t>
  </si>
  <si>
    <t>Falta de apoyo y de calidad de liderazgo</t>
  </si>
  <si>
    <t>Escasas compensaciones</t>
  </si>
  <si>
    <t>Estrés por el trabajo no da posibilidades para aplicar nuestras habilidades y conocimientos y  cuando no podemos adaptar el horario a las necesidades familiares, o no podemos decidir cuándo se hace un descanso se presentan enfermedades a largo plazo.</t>
  </si>
  <si>
    <t>Estrés y se presentan enfermedades a largo plazo por realización del trabajo, con las tareas mal definidas o sin la información adecuada y a tiempo</t>
  </si>
  <si>
    <t>Implementar la disposición de duchas y elementos de aseo para los trabajadores.</t>
  </si>
  <si>
    <t>Se da por  faltarse al respeto, el cual  provoca la inseguridad contractual o se dan cambios de puesto o servicio contra nuestra voluntad, se da un trato injusto, o no se reconoce el trabajo, el salario es muy bajo para el cargo asignado.</t>
  </si>
  <si>
    <t>Implementar programa de estilos de vida saludable para condiciones muy eficientes en la organización de jornada laboral.</t>
  </si>
  <si>
    <t>Definir Manual de funciones para el trabajador  y establecer principios y sobre todo procedimientos para gestionar personas de forma justa y democrática, de forma saludable.</t>
  </si>
  <si>
    <t xml:space="preserve">Definir Manual de funciones para el trabajador y fomentar el apoyo entre trabajadores y de superiores en la realización de las tareas, potenciando el trabajo en equipo y la comunicación efectiva, </t>
  </si>
  <si>
    <t>Realizar inducción al cargo y entrenamiento en  las tareas de su cargo, Incrementar las oportunidades para aplicar los conocimientos y habilidades y para el aprendizaje y el desarrollo de nuevas habilidades</t>
  </si>
  <si>
    <t>Eliminación del trabajo estrictamente pautado</t>
  </si>
  <si>
    <t>Definir manual de funciones e inducción para garantizar la seguridad proporcionando estabilidad en el empleo y en todas las condiciones de trabajo.</t>
  </si>
  <si>
    <t xml:space="preserve"> Implementar y organizar un plan de mantenimiento de las instalaciones y el plan de prevención y de emergencias y primeros auxilios.</t>
  </si>
  <si>
    <t>Programa de orden, limpieza y
señalización  de las 
instalaciones, protección de , 
condiciones ambientales, 
iluminación, 
servicios higiénicos, y lugares  de descanso.</t>
  </si>
  <si>
    <t>Lugares de Trabajo (Oficina)</t>
  </si>
  <si>
    <t>Se deben prestar atención tanto a las nuevas instalaciones como a los cambios que se produzcan en las ya existentes.</t>
  </si>
  <si>
    <t>Establecer procedimientos de inducción al puesto de trabajo y capacitación de Planes de Emergencia y Evacuación de las instalaciones.</t>
  </si>
  <si>
    <t>Perdida de capacidad laboral e incapacidad temporal o permanente por Estrés y a largo plazo enfermedades  musculo esqueléticos, estrés, dolores de cabeza, accidentes.</t>
  </si>
  <si>
    <t>Generan Lumbagos, Cervicales y  dolor en la espalda, stress carga mental.</t>
  </si>
  <si>
    <t>Adecuación del puesto de trabajo ergonómico al trabajador (sillas ajustables)</t>
  </si>
  <si>
    <t>Tensiones lumbares crónicas provocando tensiones emocionales e incapacidades parcial o permanente.</t>
  </si>
  <si>
    <t>* Reducción del Tiempo de exposición.                             * Asegurar programa de calistenia diaria.          * Fomentar el auto cuidado.</t>
  </si>
  <si>
    <t>Tendinitis, Síndrome del Túnel del Carpo (STC).</t>
  </si>
  <si>
    <t xml:space="preserve">Problemas en ojos y visión, posturales y lesiones por movimientos repetidos y estrés.
</t>
  </si>
  <si>
    <t>Área de Contabilidad</t>
  </si>
  <si>
    <t>Trastornos músculo-esqueléticos causados por diseño inadecuado del puesto de trabajo, perdida de Salud general y estrés ocasionando  Riesgo reproductivo, el cual genera a largo plazo perdida de la capacidad laboral.</t>
  </si>
  <si>
    <t>Mantener una distancia adecuada de los tres puntos de visión permanente: pantalla-teclado-documento</t>
  </si>
  <si>
    <t>Microclima: Temperatura, humedad y ventilación en los locales de trabajo</t>
  </si>
  <si>
    <t>Confort ambiental, temperatura, la humedad y la ventilación.</t>
  </si>
  <si>
    <t xml:space="preserve">Fatiga por temperatura extrema y baja rendimiento, genera estrés. </t>
  </si>
  <si>
    <t>Perdida de capacidad laboral.</t>
  </si>
  <si>
    <t>Riesgo Eléctrico</t>
  </si>
  <si>
    <t>Programa de Mantenimiento preventivo de los equipos (ambiente artificial)</t>
  </si>
  <si>
    <t>Tener encuentra los puestos de trabajo.</t>
  </si>
  <si>
    <t xml:space="preserve">Adecuar la cantidad y calidad de equipos y la ventilación artificial y natural de los puestos  lugares de trabajo
</t>
  </si>
  <si>
    <t>Uso inapropiado de Limpiadores para asear los pisos y aromatizantes como Aerosoles de Liquido y rocíos</t>
  </si>
  <si>
    <t>Limpieza mediante métodos húmedos o de aspiración.</t>
  </si>
  <si>
    <t xml:space="preserve">Implementar Capacitación, disminución del tiempo de exposición durante la jornada de limpieza. </t>
  </si>
  <si>
    <t>Rotular los productos químicos y almacenarlos en lugares frescos y secos.</t>
  </si>
  <si>
    <t>Realizar la jornada de limpieza y aseo en tiempo de ausencia del trabajador.</t>
  </si>
  <si>
    <t>Infecciones en la vías respiratorias y contagios por exposiciones al medio.</t>
  </si>
  <si>
    <t>Realizar inducción al cargo para garantizar y fomentar la claridad y la transparencia organizativa.</t>
  </si>
  <si>
    <t>Perdida de capacidad laboral e incapacidad temporal o permanente por Estrés y a largo plazo enfermedades cardiovasculares, respiratorias, inmunitarias, gastrointestinales, dermatológicas, endocrinológicas, musculo esqueléticas y mentales.</t>
  </si>
  <si>
    <t>Estrés y a largo plazo enfermedades cardiovasculares, respiratorias, inmunitarias, gastrointestinales, dermatológicas, endocrinológicas, musculo esqueléticas y mentales</t>
  </si>
  <si>
    <t>Los efectos de los lugares de trabajo mal diseñados pueden ser la causa de problemas musculo esqueléticos, estrés, dolores de cabeza, accidentes.</t>
  </si>
  <si>
    <t>Trabajo con pantalla de visualización de datos</t>
  </si>
  <si>
    <t>Partes del cuerpo
que resultan más dañadas:                                       *La piel.
* El sistema muscular.
* El corazón.
* El sistema nervioso.</t>
  </si>
  <si>
    <t>Instalación adecuada a las necesidades, y mantenimiento adecuado y regular de los Equipos eléctricos seguros y perfecta Comprensión del uso correcto de los equipos.</t>
  </si>
  <si>
    <t>Alimentación y cableado.
Enchufes y hembrillas.
Recomendaciones generales.
Técnicas de seguridad personal.</t>
  </si>
  <si>
    <t>Capacitacion al trabajador en temas de riesgo electrico.</t>
  </si>
  <si>
    <t>Adecuar la cantidad y calidad de equipos y la ventilación artificial y natural de los puestos  lugares de trabajo</t>
  </si>
  <si>
    <t>Cualquier trabajo de reparación y calibración de equipos eléctricos debe ser realizado por personal capacitado para ello. Antes de instalar, modificar o de realizar cualquier reparación, los equipos deben ser desconectados y su energía debe ser descargada o disipada</t>
  </si>
  <si>
    <t>Incendio y explosion</t>
  </si>
  <si>
    <t xml:space="preserve">*Incendios eléctricos
*Roces y fricciones
*Chispas mecánicas
*Fumar y fósforos
*Ignición espontánea
*Superficies calientes
*Chispas de combustión *Atentado terrorista     </t>
  </si>
  <si>
    <t>Instalar sistemas de Alarmas, Sistemas de instincion de incendios y sistemas de autopriteccion</t>
  </si>
  <si>
    <t>Establecer procedimientos Realizar planes de emergencia y contingencia para evacuancion de las instalaciones.</t>
  </si>
  <si>
    <t>Programa de capacitacion y entrenamiento de las brigadas de emergencia.</t>
  </si>
  <si>
    <t>Implementar sistemas de detección de incendios y autoprotección.</t>
  </si>
  <si>
    <t xml:space="preserve">Ruido en el puesto de trabajo </t>
  </si>
  <si>
    <t xml:space="preserve">El ruido excesivo puede producir "silbidos de oído" que  si se vuelven permanentes  provocan insomnio, irritación y llevar a la depresión.  
</t>
  </si>
  <si>
    <t>El ruido  provoca estrés, fatiga, pérdida de capacidad de reacción y comunicación que pueden ser causa de accidentes y contribuir a la aparición de problemas circulatorios, digestivos y nerviosos.</t>
  </si>
  <si>
    <t>Elaboración de planes para la reducción de la exposición cuando se supere el nivel acordado.</t>
  </si>
  <si>
    <t>Realizar mediciones ambientales</t>
  </si>
  <si>
    <t>Realizar examenesen  los controles médicos previstos.</t>
  </si>
  <si>
    <t>Sustituyendo la máquina o el proceso de trabajo.
Cambiando de lugar la fuente de ruido o aislándola con un cerramiento.
Introduciendo modificaciones en piezas y herramientas.</t>
  </si>
  <si>
    <t xml:space="preserve">
Disminuyendo el ritmo de trabajo de la máquina y/o equipos.
Procurando un buen mantenimiento.</t>
  </si>
  <si>
    <t>Peligro y riesgos extra laborales</t>
  </si>
  <si>
    <t>Efectos de salida de su puesto de trabajo a realizar actividades extras como: ir a la tienda, compras al supermercado y/u otro tipo de actividades no contempladas en su manual de funciones.</t>
  </si>
  <si>
    <t>Inducción al cargo y divulgación del manual de funciones  para el cual fue contratado.</t>
  </si>
  <si>
    <t>Accidentes de transito, con perdida d capacidad laboral y a largo plazo enfermedades con incapacidad temporal o permanente.</t>
  </si>
  <si>
    <t>Perdida de capacidad laboral y/o limitaciones que generan a largo plazo enfermedades musculo esqueléticos, estrés y accidentes.</t>
  </si>
  <si>
    <t>Implementación de programa de entrenamiento continuo a las brigadas de emergencia en materia de primeros auxilios, lucha contra incendios y evacuación de los trabajadores y actualización de MEDEVAC.</t>
  </si>
  <si>
    <r>
      <t xml:space="preserve"> </t>
    </r>
    <r>
      <rPr>
        <b/>
        <u/>
        <sz val="12"/>
        <rFont val="Calibri"/>
        <family val="2"/>
        <scheme val="minor"/>
      </rPr>
      <t xml:space="preserve"> COOPERATIVA   DE TRABAJO ASOCIADO “HUMANITAS”
NIT. 900.168.669-3
Matriz de riesgos</t>
    </r>
  </si>
  <si>
    <t>Administrativo</t>
  </si>
  <si>
    <t>Preparar y realizar la charla de inducción a las personas interesadas en laborar en la Cooperativa. Debe coordinar la organización del lugar en donde se realizarán las capacitaciones, y organizar toda la logística necesaria: orador, refrigerios, lugar, etc. Realizar visitas a los diferentes frentes de trabajo, en las instalaciones de los clientes.</t>
  </si>
  <si>
    <t>Trabajador (ra) Social</t>
  </si>
  <si>
    <t>Operativo</t>
  </si>
  <si>
    <t>Área de Trabajo Social</t>
  </si>
  <si>
    <t>Desplazamientos o visitas a los frentes de trabajo</t>
  </si>
  <si>
    <t>Riesgo Laboral</t>
  </si>
  <si>
    <t>Controladores de Sanidad</t>
  </si>
  <si>
    <t>Visitar y revisar las plantaciones de palma en busca de enfermedades. Deben realizar las cirugías a las plantas a las que se le encuentre enfermedades, Deben aplicar los químicos a las plantas que así lo requieran. Deben entregar reportes de las actividades realizadas al cliente. Deben entregar reporte de los insumos utilizados en las actividades que realizó.</t>
  </si>
  <si>
    <t>Controladores operativos de campo</t>
  </si>
  <si>
    <t>Incendio y explosión</t>
  </si>
  <si>
    <t>Tormentas Eléctricas, Terremotos</t>
  </si>
  <si>
    <t>Lesiones Fisicas, perdidas materias y Muerte o incapacidad temporal o permanente. Mediante la precencia de Riesgos de Origen natural y Antropico.</t>
  </si>
  <si>
    <t>Planificación para un futuro no necesariamente inmediato, dentro de los términos de sostenibilidad, generando medidas que han de tener una duración prolongada.</t>
  </si>
  <si>
    <t xml:space="preserve">◦ Directos (personas, bienes, Cultivos de Palma, infraestructuras, patrimonio de la Empresa) 
◦ Indirectos (interrupción de obras y de sistemas de producción, disminución laboral)
</t>
  </si>
  <si>
    <t>ninguno</t>
  </si>
  <si>
    <t>Tomar medidas realizadas a largo plazo en función de los riesgos dominantes y que en general contemplan la adecuada gestión del territorio en función del mapa de riesgos así como actuaciones de carácter estructural (obras de ingeniería, mejoras para el desarrollo de las actividades.</t>
  </si>
  <si>
    <t>Exposición a radiación ultravioleta (no ionizantes).</t>
  </si>
  <si>
    <t>Dolor de cabeza, deshidratación, pérdida de conocimiento, irritación y/o quemaduras en la piel, Cancer de piel.</t>
  </si>
  <si>
    <t>Uso de camisa manga larga y casco e hidratacion permanente y protector solar.</t>
  </si>
  <si>
    <t>* Suministrar bloqueador solar y suero oral.
* Realizar capacitacion sobre efectos y prevencion de los rayos solares.                                           * Garantizar la hidratacion al personal en todas las actividaes de su jornada.</t>
  </si>
  <si>
    <t xml:space="preserve">dotacion </t>
  </si>
  <si>
    <t>Colocar Sombrilla, Polisombra y/o casetas portatiles siempre que la exposicion sea prolongada al riesgo de radiacion solar.</t>
  </si>
  <si>
    <t>Pérdida de conocimiento, irritación y/o quemaduras en la piel, Cancer de piel.</t>
  </si>
  <si>
    <t>Accidente de transiro vehicular</t>
  </si>
  <si>
    <t>Laceraciones, golpes, machucones, atrapamiento, daños a a estructuras y motocicleta o vehículo.</t>
  </si>
  <si>
    <t>Inspeccion pre operacional a vehiculos y mantenimiento preventiv y correctivo.</t>
  </si>
  <si>
    <t>Capacitacion de manejo defensivo y cumplimiento de la norma fundamnetal.</t>
  </si>
  <si>
    <t>Laceraciones, golpes, incapacidad temporal o permanente o muerte.</t>
  </si>
  <si>
    <t>Actualizacion de licencias de conduccion, seguro obligatorio, SOAT, y capacitacion en Manejo Defensivo.</t>
  </si>
  <si>
    <t>Secuestro, accidente de transito, atracos o asalto generando lesiones temporales o permanentes.</t>
  </si>
  <si>
    <t>Inspeccion pre operacional a vehiculos o motocicletas  y mantenimiento preventiv y correctivo.</t>
  </si>
  <si>
    <t>Riesgo Público</t>
  </si>
  <si>
    <t>Secuestro, por grupos armados al margen de la ley, atentados terroristas, Heridas golpes, y la muerte.</t>
  </si>
  <si>
    <t xml:space="preserve">Establecer buenas platicas de relacion de comunicación con  los  grupos armados presentes en la zona de visitas de trabajo, divulgando las actividades que se realizan. </t>
  </si>
  <si>
    <t>Capacitacion al trabajador en temas deplaticas de relaciones de comunicación.</t>
  </si>
  <si>
    <t>No ejecutar actividades en lugares donde existe presencia de grupos armados.</t>
  </si>
  <si>
    <t>Mordedura y picadura de animales, insectos, serpientes, avispas, etc.</t>
  </si>
  <si>
    <t>Muerte, afec. sistem. y orgán..Infec., Problemas Respir., alergias, Enferm. Infecto contag., Lesiones en la piel, Intoxic., Envenenamiento.</t>
  </si>
  <si>
    <t>Implementar y Divulgar procedimiento para manejo de emergencia con riesgos ofídicos, y apícola uso adecuado de EPP</t>
  </si>
  <si>
    <t>Inspecciones visuales antes de realizar actividades laborales.</t>
  </si>
  <si>
    <t>* Inspecciona las areas de trabajo previamente a jecutar las actividaes.                                         * Suministrar EPP. De acuerdo a la actividad ejecutada.</t>
  </si>
  <si>
    <t>Realizar fumigacion en áreas de trabajo con el fin de auyentar animales ponsoñosos y ofidios con la utilizacion de agentes concentrados (ej. creolina).</t>
  </si>
  <si>
    <t>Golpes, caidas Lesiones múltiples, Fracturas, Heridas, Contus., traumas, esguinces.</t>
  </si>
  <si>
    <t>Terrenos defectuosos liso y con obstaculos (locativo).</t>
  </si>
  <si>
    <t>Transito en areas de trabajo con presencia de agua, aceite y lodos. Escaleras en mal estado.</t>
  </si>
  <si>
    <t>Dotacion de EPP acorde a la actividad a ejecutar.</t>
  </si>
  <si>
    <t>Aplicar las buenas practicas de orden y aseo. Utilizar los EPP apropiados para las condiciones del area.</t>
  </si>
  <si>
    <t>Dotar con Elementos de Proteccion Personal de acuerdo a la actividad contratado.</t>
  </si>
  <si>
    <t>Realizar inspecciones generales para detectar fallas de control locativas.</t>
  </si>
  <si>
    <t>Golpes, caidas Lesiones múltiples, Fracturas, Heridas, Contus., traumas, esguinces. Que generan perdida de su capacidad laboral.</t>
  </si>
  <si>
    <t>Área de Sanidad</t>
  </si>
  <si>
    <t>Iluminación Luz visible por Deficiencia o Exceso natural y/o artificial.</t>
  </si>
  <si>
    <t>Iluminación Luz visible por Deficiencia o Exceso de la Oficina de Trabajo Social.</t>
  </si>
  <si>
    <t>Exposicion a vapores y gases organicos y contactos con productos quimicos.</t>
  </si>
  <si>
    <t xml:space="preserve"> Irritación en la piel y ojos, irritación en las manos, absorción  de  sustancias.</t>
  </si>
  <si>
    <t>Aplicación inadecuada de productos qumicos los equipos o manip. de disolventes. Inhalacion de sustancias.</t>
  </si>
  <si>
    <t>Implementar procedimientos para aplicación correcta de insumos quimicos, capacitando al personal manejo y manipulacion quimicos grnulados y liquidos.</t>
  </si>
  <si>
    <t>Colocar señalizacion preventiva del área con presencia de gases toxicos.</t>
  </si>
  <si>
    <t>Suministrar proteccion respiratoria (Mascarillas con filtros) para usar en areas donde se evidencie alta presencia de gases y vapores producto de los insumos quimicos manipulados..</t>
  </si>
  <si>
    <t>Irritaciones de Ojos, y Piel, Intoxicaciones, perdida de conocimiento causando perdida de su capacidad laboral.</t>
  </si>
  <si>
    <t>Manejo de herramientas, material cortopunzante, materiales inadecuados y/o defectuosos (Riesgo Mécanico)</t>
  </si>
  <si>
    <t>Utilización de herramientas menores manuales y/o actividades de electricas</t>
  </si>
  <si>
    <t>Golpes, Cortaduras, Lesiones y Politraumatismos Múltiples, Machucones, Atrapam., Lacerac., fracturas, amputac., Lesiones</t>
  </si>
  <si>
    <t>Uso de los elementos de proteccion personal, (Guantes), charlas de seguridad sobre manejo seguro y cuidado de herramientas</t>
  </si>
  <si>
    <t>Suministrar  herramientas en condiciones optimas de trabajo de acuerdo a la actividad.</t>
  </si>
  <si>
    <t>Leer los manuales de usuario suministrado por los fabricantes de las  herramientas y equipos a utilizarce en los trabajos.</t>
  </si>
  <si>
    <t>Golpes, Cortaduras, Lesiones y Politraumatismos Múltiples, Machucones, Atrapam., Lacerac., fracturas, amputac., Lesiones causando perdida de su capacidad laboral.</t>
  </si>
  <si>
    <t>Capacitar al personal en manejo seguro de herramientas.menores</t>
  </si>
  <si>
    <t>Controladores de Fertilizantes</t>
  </si>
  <si>
    <t>Manipular los fertilizantes y sus empaques, Clasificar los residuos que se generen en la actividad, Realizar la fertilización del área seleccionada, Realizar las fumigaciones de las áreas seleccionadas.</t>
  </si>
  <si>
    <t>Fertilizadores operativos de cultivos de Palma de aceite</t>
  </si>
  <si>
    <t>Área de Fertilizadores</t>
  </si>
  <si>
    <t>*Movimientos repetitivos.                  * Movimientos superiores</t>
  </si>
  <si>
    <t>Accidente de transito vehicular</t>
  </si>
  <si>
    <t>Desplazamientos zonas de trabajo</t>
  </si>
  <si>
    <t>Lugares de Trabajo (Campo)</t>
  </si>
  <si>
    <t>Uso inapropiado de desechos quimicos como empaques de productos lquidos y granulado.</t>
  </si>
  <si>
    <t>Aplicación  mediante métodos húmedos o de esparcíos.</t>
  </si>
  <si>
    <t>*Movimientos repetitivos.                 * Movimientos superiores</t>
  </si>
  <si>
    <t>FECHA</t>
  </si>
  <si>
    <t>30 DE JULIO DE 2011</t>
  </si>
  <si>
    <t>IDENTIFICACION DE PELIGROS, VALORACION DEL RIESGO Y DETERMINACION DE CONTROLES 
      MATRIZ DE PELIGROS</t>
  </si>
  <si>
    <t>Área</t>
  </si>
  <si>
    <t>Posturas prolongadas</t>
  </si>
  <si>
    <t>Movimientos inadecuados</t>
  </si>
  <si>
    <t>Movimientos repetitivos</t>
  </si>
  <si>
    <t>Posturas inadecuadas sentado</t>
  </si>
  <si>
    <t>Orden público</t>
  </si>
  <si>
    <t>Serpientes</t>
  </si>
  <si>
    <t>Posturas prolongadas: de pie</t>
  </si>
  <si>
    <t>Largas caminatas</t>
  </si>
  <si>
    <t>Tránsito por la vía</t>
  </si>
  <si>
    <t>Sobre esfuerzos</t>
  </si>
  <si>
    <t>Rutinario (si/no)</t>
  </si>
  <si>
    <t>Criterios Para Establecer Controles</t>
  </si>
  <si>
    <t>Existencia requisito legal
específico asociado (Si o No)</t>
  </si>
  <si>
    <t>ARCHIVO</t>
  </si>
  <si>
    <t>SI</t>
  </si>
  <si>
    <t>NINGUNO</t>
  </si>
  <si>
    <t>Aseo permanente en el área evitando acumulación de polvo, etc.</t>
  </si>
  <si>
    <t>uso de tapabocas,  guantes</t>
  </si>
  <si>
    <t xml:space="preserve">Virus </t>
  </si>
  <si>
    <t>Gripe, influenza, poliovirus, fiebre, disenteria amebiana, hantavirus.</t>
  </si>
  <si>
    <t>EPP(guantes, tapabocas)</t>
  </si>
  <si>
    <t>Cefalea, diarrea, fiebre, escalofrios, tos, dificultad para respirar</t>
  </si>
  <si>
    <t>Temperaturas Externas</t>
  </si>
  <si>
    <t>Calor - Deshidratacion, calambres por calor, choque por calor, somnolencia</t>
  </si>
  <si>
    <t xml:space="preserve">Gestion Organización </t>
  </si>
  <si>
    <t>Desconcentracion, Somnolencia, dolor muscular, agotamiento fisico, falta de compromiso y pertenecia, desmotivacion, cansancio, dificultad para trabajar en equipo, mnotonia.</t>
  </si>
  <si>
    <t>Características de la Organización del Trabajo</t>
  </si>
  <si>
    <t>Características del Grupo Social de Trabajo</t>
  </si>
  <si>
    <t xml:space="preserve">Condiciones de la Tarea </t>
  </si>
  <si>
    <t>Jornada de Trabajo</t>
  </si>
  <si>
    <t>Manejo de pausas activas</t>
  </si>
  <si>
    <t xml:space="preserve">Manejo de estilos de vida saludable </t>
  </si>
  <si>
    <t xml:space="preserve">Actividades grupales </t>
  </si>
  <si>
    <t>capacitacion manejo de clima organizacional</t>
  </si>
  <si>
    <t xml:space="preserve">Postura </t>
  </si>
  <si>
    <t>Fatiga, calambres, dolor muscular,espasmos, falta de energia y voluntad para trabajar</t>
  </si>
  <si>
    <t>capacitaciones en higuiene postural</t>
  </si>
  <si>
    <t>ATENCION DE PACIENTES POR CONSULTA EXTERNA</t>
  </si>
  <si>
    <t xml:space="preserve">Movimientos repetitivos </t>
  </si>
  <si>
    <t>hormigueo a nivel de miembro superiores, dolor a nivel de manos, codo y hombro</t>
  </si>
  <si>
    <t>Locativos</t>
  </si>
  <si>
    <t>Publicos</t>
  </si>
  <si>
    <t>peligros</t>
  </si>
  <si>
    <t>Atencion y contacto con pacientes</t>
  </si>
  <si>
    <t>Situaciones inesperadas</t>
  </si>
  <si>
    <t>Golpes, fracturas, contusiones, lesiones multiples, impactos, heridas, luxaciones, esguinces,</t>
  </si>
  <si>
    <t>Caidas, heridas, contusiones, luxaciones,  esguinces, lesiones</t>
  </si>
  <si>
    <t>vigilancia privada</t>
  </si>
  <si>
    <t>area de trabajo mal distribuida</t>
  </si>
  <si>
    <t>Cargo</t>
  </si>
  <si>
    <t xml:space="preserve">Pago - contratación </t>
  </si>
  <si>
    <t>demandas cuantitativas de la labor</t>
  </si>
  <si>
    <t>trabajo en equipo</t>
  </si>
  <si>
    <t>monotonia</t>
  </si>
  <si>
    <t xml:space="preserve">horario de trabajo sin posibilidad de descanso </t>
  </si>
  <si>
    <t>Tenano: hinchazon sub-cutaneo, la amputacion del tejido infectado.</t>
  </si>
  <si>
    <t>NA</t>
  </si>
  <si>
    <t>Uso de Tapabocas, guantes y gel antibacterial</t>
  </si>
  <si>
    <t>Hepatitis A, B,C, Herpes, VIH (SIDA)</t>
  </si>
  <si>
    <t>Hipertermia</t>
  </si>
  <si>
    <t>NO</t>
  </si>
  <si>
    <t xml:space="preserve">Uso de bata </t>
  </si>
  <si>
    <t>Estrés, Sindrome del Quemado Burnout, Acoso Laboral, Agresividad y violencia, Disminucion del desempeño laboral.</t>
  </si>
  <si>
    <t>Lesiones osteomusculares, hernias (discal, lumbar, sacra).</t>
  </si>
  <si>
    <t xml:space="preserve">se recomienda realizar cambio de la silla por una ergonomica </t>
  </si>
  <si>
    <t xml:space="preserve">se esta inplementando el programa de  desordenes musculoesqueleticos, como tambien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</si>
  <si>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Golpes, contusiones, caidas, multiples fracturas, trauma craneoencefalico.</t>
  </si>
  <si>
    <t>Heridas, contusiones, muerte</t>
  </si>
  <si>
    <t>actualmente se cuenta con el servicio de vigilancia privada</t>
  </si>
  <si>
    <t>CONSULTORIO</t>
  </si>
  <si>
    <t>CITOLOGIA</t>
  </si>
  <si>
    <t>ODONTOLOGIA</t>
  </si>
  <si>
    <t>VACUNACION</t>
  </si>
  <si>
    <t>CAJA</t>
  </si>
  <si>
    <t>SIAU</t>
  </si>
  <si>
    <t>Ruido(intermitente y continuo)</t>
  </si>
  <si>
    <t>Nro. de Expuestos</t>
  </si>
  <si>
    <t xml:space="preserve">fluidos </t>
  </si>
  <si>
    <t>DATOS DE LA EMPRESA</t>
  </si>
  <si>
    <t xml:space="preserve">DATOS DE LA EVALUACION </t>
  </si>
  <si>
    <t xml:space="preserve">REALIZADA POR: CATERINE ARCE PARRA - ESPECIALISTA EN GERENCIA EN SALUD OCUPACIONAL </t>
  </si>
  <si>
    <t xml:space="preserve">ACTIVIDAD ECONOMICA:  EMPRESA PRESTADORA DE SERVICIOS DE SALUD DE PRIMER NIVEL </t>
  </si>
  <si>
    <t>AREA DE TRABAJO: CONSULTORIO MEDICINA GENERAL</t>
  </si>
  <si>
    <t>TRABAJADORES: 1</t>
  </si>
  <si>
    <t>NIT:  807004352-3</t>
  </si>
  <si>
    <t>AREA DE TRABAJO: CITOLOGIA</t>
  </si>
  <si>
    <t xml:space="preserve">Ejecuta acciones de promoción, prevención, tratamiento, rehabilitación y manejo de los programas especiales </t>
  </si>
  <si>
    <t>Presta atención médica general en consulta externa y en urgencias</t>
  </si>
  <si>
    <t>Solicita y ordena los exámenes clínicos pertinentes, según complejidad del paciente</t>
  </si>
  <si>
    <t>Diagnóstica sobre el estado de los pacientes y determina la correspondiente terapia</t>
  </si>
  <si>
    <t xml:space="preserve">• Realiza las remisiones, dentro de su competencia, a niveles superiores de atención o centros de salud de menor complejidad, según los protocolos de referencia y contra referencia de la E.S.E. </t>
  </si>
  <si>
    <t>Apoya la elaboración del diagnostico del perfil epidemiológico de la población del área de influencia</t>
  </si>
  <si>
    <t>AREA DE TRABAJO: GENERADORA DE ASEO</t>
  </si>
  <si>
    <t xml:space="preserve"> GENERADORA DE ASEO</t>
  </si>
  <si>
    <t xml:space="preserve">botas antideslizantes </t>
  </si>
  <si>
    <t xml:space="preserve">supervicies de trabajo irregulares, deslizantes, con diferencia de nivel </t>
  </si>
  <si>
    <t>Situaciones inesperadas( como robos, atracos)</t>
  </si>
  <si>
    <t>capacitacion en la organización de tareas por parte del psicologo</t>
  </si>
  <si>
    <t xml:space="preserve">horario de trabajo con poco tiempo de descanso </t>
  </si>
  <si>
    <t>• Mantener en perfecto estado de limpieza las paredes, muebles, puertas, sanitarios y aéreas comunes que le sean asignadas.</t>
  </si>
  <si>
    <t xml:space="preserve">• Diligenciar los formatos que corresponda en especial los relacionados con los residuos patógenos </t>
  </si>
  <si>
    <r>
      <t>·</t>
    </r>
    <r>
      <rPr>
        <sz val="7"/>
        <rFont val="Calibri"/>
        <family val="2"/>
        <scheme val="minor"/>
      </rPr>
      <t xml:space="preserve">         </t>
    </r>
    <r>
      <rPr>
        <sz val="10"/>
        <rFont val="Calibri"/>
        <family val="2"/>
        <scheme val="minor"/>
      </rPr>
      <t>Utilizar adecuadamente y mantener en buen estado los equipos y utensilios que le suministre la administración para el desarrollo de sus labores.</t>
    </r>
  </si>
  <si>
    <t>• Recolectar desechos de materiales provenientes de laboratorios, oficina, cocina,  jardines, y de las demás dependencias de la institución.</t>
  </si>
  <si>
    <t>• Utilizar adecuadamente y mantener en buen estado los equipos y utensilios que le suministre la administración para el desarrollo de sus labores.</t>
  </si>
  <si>
    <t>Valoración del Riesgo</t>
  </si>
  <si>
    <t>AREA DE TRABAJO: SIAU</t>
  </si>
  <si>
    <t>Presentes en el ambiente de trabajo</t>
  </si>
  <si>
    <t>Posturas prolongadas en posicion bipeda conbinadas con traslados a realizar las capacitaciones al usuario</t>
  </si>
  <si>
    <t xml:space="preserve">al diligenciar los formatos y dijitacion de datos de las encuestas de los usuarios                                            </t>
  </si>
  <si>
    <t>se esta realizar jornadas de vacunación y fumicacion de forma continua; como tambien joranadas de capacitacion en el manejo de riesgo biologico. .</t>
  </si>
  <si>
    <t xml:space="preserve">Tapa  bocas cuando se requiera </t>
  </si>
  <si>
    <t xml:space="preserve">se esta realizar jornadas de vacunación, campañas de Promoción y prevención de la salud; como tambien joranadas de capacitacion en lavado de manos permanente con jabon antibacterial.  capacitacioens en el manejo adecuado de desinfeccion de las areas de trabajo, en el manejo del  Peligro Biológico. </t>
  </si>
  <si>
    <t>• Dictar charlas sobres deberes y derechos al usuarios dentro del sistema general de seguridad social en salud diariamente en la I.P.S. Donde se encuentre.</t>
  </si>
  <si>
    <t xml:space="preserve">• Dar información idónea y oportuna al usuario de los servicios a los que tiene derecho. 
• Verificar que los usuarios sean atendidos oportunamente de acuerdo a la disponibilidad del recurso humano ofertado por la empresa. 
</t>
  </si>
  <si>
    <t xml:space="preserve">• Verificar y canalizar adecuadamente al usuario según la sectorización asignada.
• Mantener comunicación directa con los usuarios sobre los servicios ofertados.
</t>
  </si>
  <si>
    <t xml:space="preserve">• Realizar encuestas de satisfacción al cliente externo e interno.
• Orientar a los usuarios donde  reclamar los medicamentos.
• Orientar a los usuarios de los pagos a seguir cuando no aparecen en sistemas o si están suspendido dentro del mismo.
</t>
  </si>
  <si>
    <t xml:space="preserve">• Reunirse mensualmente con la asociación de usuarios en compañía del médico coordinador y del administrador o administradora en el caso de las unidades básicas y policlínico.
• Decepcionar las quejas y reclamos que se presente en ocasión a la insatisfacción del servicio ofertado
</t>
  </si>
  <si>
    <t>Orientar al usiario en todo lo que necesite del sistema general de seguridad social en salud</t>
  </si>
  <si>
    <t>AREA DE TRABAJO: CAJA</t>
  </si>
  <si>
    <t>AREA DE TRABAJO: ODONTOLOGIA</t>
  </si>
  <si>
    <t xml:space="preserve">AREA DE TRABAJO: VACUNACION </t>
  </si>
  <si>
    <t>AREA DE TRABAJO: ARCHIVO</t>
  </si>
  <si>
    <t xml:space="preserve">Postura  </t>
  </si>
  <si>
    <t xml:space="preserve">Prolongadas en posicion sedente al manejar el computar para registrar consultas                                             </t>
  </si>
  <si>
    <t>al realizar dijitacion de los registros de las consultas de los usuarios</t>
  </si>
  <si>
    <t>se requiere ampliar el area de puesto de trabajo</t>
  </si>
  <si>
    <t xml:space="preserve"> es necesario ubicar un ventilador o un aire acondicionado</t>
  </si>
  <si>
    <t>tapa bocas</t>
  </si>
  <si>
    <t>tapa bocas, guantes, batas</t>
  </si>
  <si>
    <t>por pinchazo al momento de maniobrar la jeringa</t>
  </si>
  <si>
    <t>Mecanico</t>
  </si>
  <si>
    <t>area de trabajo adecuanda, solo se expone a altas temperaturas al momento de ralizar vacunacion en el terreno</t>
  </si>
  <si>
    <t>Uso de bata, tapa bocas, guantes</t>
  </si>
  <si>
    <t>horario de trabajo</t>
  </si>
  <si>
    <t>Aseo permanente en el área evitando acumulación de bactarias, etc.</t>
  </si>
  <si>
    <t>Dolor de Cabeza, Fatiga, irritabilidad, aumento del ritmo cardiaco y presion arterial, insatisfaccion, acufenos o zumbidos en los oidos.</t>
  </si>
  <si>
    <t>Hepatitis A, B,C, Herpes, VIH (SIDA), Tuberculosis, Gonorrea, Sifilis.</t>
  </si>
  <si>
    <t>Uso de guantes, batas impermeable, protectores oculares, mascarillas y calzado de seguridad.</t>
  </si>
  <si>
    <t>se esta realizando concienciación colectiva del peligro al que se encuentran expuestos a diarios los trabajadores, como tambien la divulgacion de los procedimiento sobre normas de bioseguridad.</t>
  </si>
  <si>
    <t>Estrés, con el tiempo de exposicion puede producir Hipoacusia o sordera profesional.</t>
  </si>
  <si>
    <t>Reubicacion de equipos según necesidad. Realizar mantenimiento preventivo y correctivo de equipos generadores de Ruido.</t>
  </si>
  <si>
    <t xml:space="preserve">Uso de protectores auditivos </t>
  </si>
  <si>
    <t xml:space="preserve">al realizar la manipulacion del matrial para la atencion del paciente </t>
  </si>
  <si>
    <t>udso de EPP</t>
  </si>
  <si>
    <t xml:space="preserve">horario de trabajo </t>
  </si>
  <si>
    <t xml:space="preserve">Organización de área de archivo </t>
  </si>
  <si>
    <t>Busqueda de historias clinicas</t>
  </si>
  <si>
    <t>distribucion de historias clinicas a consultorios</t>
  </si>
  <si>
    <t>registro de historias diaio</t>
  </si>
  <si>
    <t>archivar historias clinicas en los estantes</t>
  </si>
  <si>
    <t xml:space="preserve">mantener organizado el area de archivo </t>
  </si>
  <si>
    <t xml:space="preserve">Evaluar, diagnosticar y aplicar tratamientos odontológicos, en consulta ordinaria, ambulatoria o de urgencia,  a los pacientes que lo requieran, hasta donde sea </t>
  </si>
  <si>
    <t xml:space="preserve"> Elaborar historia clínica odontológica de los pacientes, registrando todas las atenciones, procedimientos, diagnósticos y recomendaciones efectuadas</t>
  </si>
  <si>
    <t>• Ordenar procedimientos o ayudas diagnósticas específicas por paciente</t>
  </si>
  <si>
    <t>• Desarrollar actividades de diagnóstico y pronóstico de la salud oral de Los pacientes</t>
  </si>
  <si>
    <t>• Difunde hábitos de salud oral en los pacientes</t>
  </si>
  <si>
    <t>• Desarrollar actividades de promoción y prevención de la salud oral en los pacientes</t>
  </si>
  <si>
    <t>CONSULTORIO ODONTOLOGICO</t>
  </si>
  <si>
    <t xml:space="preserve"> Realizar la respectiva verificación y comprobación de los derechos de los usuarios para su debida atención </t>
  </si>
  <si>
    <t>Solicitar las certificaciones necesarias a los usuarios según el caso, para la prestación de los servicios</t>
  </si>
  <si>
    <t>Realizar la facturación por los servicios prestados a los usuarios y entregar su respectiva copia de factura al paciente.</t>
  </si>
  <si>
    <t>Recibir y cobrar dinero por la prestación de servicios a los usuarios cuando el caso lo amerite</t>
  </si>
  <si>
    <t>Agendar las citas a los usuarios cuando ellos las solicitan para la debida prestación de los servicios.</t>
  </si>
  <si>
    <t>AUXILIAR DE ARCHIVO</t>
  </si>
  <si>
    <t xml:space="preserve">REALIZAR PORCESO DE VACUNACION A LOS USUARIOS </t>
  </si>
  <si>
    <t>CONSULTORIO - TERRENO</t>
  </si>
  <si>
    <t xml:space="preserve">PRESTAR SEVICIOS DE ODONTOLOGIA DE PRIMER NIVEL </t>
  </si>
  <si>
    <t xml:space="preserve">TRABAJADORES: </t>
  </si>
  <si>
    <t>falta de revision y mantenimiento de las luminarias</t>
  </si>
  <si>
    <t>Dificultades de percepcion, contraste, color, requedad corneal, fatigaocular y  visual, irritacion y molestias visuales, lagrimeo.</t>
  </si>
  <si>
    <t>Irritacion ocular,perdida de la agudeza visual, deslumbramiento, cafelas, migraña, patologias tratables con tratamiento medico.</t>
  </si>
  <si>
    <t>Realizar inspeccion de las luminarias y verificar el estado y funcionamiento con el fin de realizar mantenimiento preventivo y correctivo necesarios.</t>
  </si>
  <si>
    <t>Uso de gafas refrescantes</t>
  </si>
  <si>
    <t>Conjuntivitis, queratitis, cataratas, quemadura de cornea, potencial cáncer de piel.</t>
  </si>
  <si>
    <t xml:space="preserve"> Parra uso de PC realizar configuración de pantalla (contraste y resolucion) de acuerdo a la agudeza visual del trabajador. Realizar mantenimiento de los equipos.</t>
  </si>
  <si>
    <t>Limitar la exposicion a los campos electromagneticos, para evitar efectos adeversos a la salud. nstrucción, formación e información frente al peligro. Realizar vigilancia de la salud de los trabajadores expuestos.</t>
  </si>
  <si>
    <t>Uso de lentes refrescantes para el uso del PC de acuerdo a necesidad del trabajador.</t>
  </si>
  <si>
    <t xml:space="preserve">uso de computadores </t>
  </si>
  <si>
    <t>Radiaciones No Ionizantes - Daño en los ojos, cefalea, lagrimeo, presion alta, tibieza en la parte expuesta</t>
  </si>
  <si>
    <t xml:space="preserve">en la actualidad se esta realizando jornadas de vacunación a los funcionarios, capacitaciones en el manejo del peligro biologico; se recomienda dar continuidad con las campañas de Promoción y prevención de la salud, realizar adecuada desinfeccion de las areas de trabajo,  </t>
  </si>
  <si>
    <t xml:space="preserve">Radiociones no ionizantes </t>
  </si>
  <si>
    <t xml:space="preserve">Iluminación </t>
  </si>
  <si>
    <t xml:space="preserve">Actividades grupales  Manejo de estilos de vida saludable </t>
  </si>
  <si>
    <t xml:space="preserve"> se observa humedad,grietas en paredes y enchapes, falta de laminas de cielo raso ,aseo deficiente
</t>
  </si>
  <si>
    <t>alergias por humedad y polvo, Caidas, heridas, contusiones, luxaciones,  esguinces, lesiones</t>
  </si>
  <si>
    <t xml:space="preserve"> realizar ajuste de techos y paredes</t>
  </si>
  <si>
    <t xml:space="preserve">CONSULTORIOS MEDICOS </t>
  </si>
  <si>
    <t xml:space="preserve">CONSULTA EXTERNA </t>
  </si>
  <si>
    <t>cambio de area  de trabajo</t>
  </si>
  <si>
    <t>se recomienda realizar mantenimiento a  la silla ergonomica</t>
  </si>
  <si>
    <t xml:space="preserve">Silla ergonomica </t>
  </si>
  <si>
    <t xml:space="preserve">Capacitacion en prevención de accidentes de trabajo y trabajo seguro </t>
  </si>
  <si>
    <t xml:space="preserve">MATRIZ DE IDENTIFICACION DE PELIGROS Y VALORACION DE RIESGOS DE LA UNIDAD BASICACOMUNEROS </t>
  </si>
  <si>
    <t>FECHA: NOVIEMBRE  DE 2015</t>
  </si>
  <si>
    <t xml:space="preserve">Se realiza mediciones higiénicas de Iluminación por parte de ARL, Se recomienda realizar  Capacitación en conservacón visual;  pausas activas a nivel visual y concienciar la implementación de las mismas; como tambien realizar exámenes médicos ocupacionales periódicos (Optometría) </t>
  </si>
  <si>
    <t>implemntar el uso de gel antibacterial. Uso de Tapabocas, guantes y bata antifuido</t>
  </si>
  <si>
    <t xml:space="preserve">adopcion de posturas por fuera del angulo de confort  en posicion sedente al  realizar la digitacion manual o en computador de la consulta al pacientes.                                              </t>
  </si>
  <si>
    <t xml:space="preserve">pausas activas, actividades de grupales </t>
  </si>
  <si>
    <t>En la actualida se cuenta con un personal encargado para los procesos de manteniento el cual se direcciona desde la sede administrativa, se recomienda dar prioridad por parte de la oficina de suministros; para asi realizar los arreglos locativos en el menor tiempo posible.</t>
  </si>
  <si>
    <t xml:space="preserve">dispone de arma de dotación </t>
  </si>
  <si>
    <t xml:space="preserve">NOVIEMBRE </t>
  </si>
  <si>
    <t xml:space="preserve">ATENCION DE PACIENTES </t>
  </si>
  <si>
    <t>EPP(guantes,bata,  tapabocas)</t>
  </si>
  <si>
    <t xml:space="preserve">en la actualida se esta realizando Vigilancia Epidemiologica en Riesgo Psicosocial; se  recomienda mejorar el proceso de seleccion y contratacion del personal;  motivar a la participacion en las actividades del programa de estilos de vida saludable;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 </t>
  </si>
  <si>
    <t xml:space="preserve">adopcion de posturas inadecuadas  por fuera del angulo de confort al realizaar la  consulta al pacientes.                                              </t>
  </si>
  <si>
    <t>NOVIEMBRE</t>
  </si>
  <si>
    <t>CONTROL DE CRECIMIENTO Y DESARROLLO</t>
  </si>
  <si>
    <t xml:space="preserve">CONSULTORIO DE PROMOCION Y PREVENCION  </t>
  </si>
  <si>
    <t>Liquidos</t>
  </si>
  <si>
    <t>Manipulacion de geles, citospray</t>
  </si>
  <si>
    <t>Problemas respiratorios, irritacion en piel y mucosas.</t>
  </si>
  <si>
    <t>Daño temporal o permanente al organismo expuesto, cancer, muerte.</t>
  </si>
  <si>
    <t xml:space="preserve">Adecuar los lugares de  almacenamiento de las sustancias quimicas de acuerdo a su compatibilidad, señalalizar y/o demarcar, dicha area. </t>
  </si>
  <si>
    <t>Capacitar al personal en los Peligros Quimicos. Realizar inspecciones de seguridad en las areas o procesos donde se manejan sustancias quimicas. Los reipientes que contengan sustancias peligrosasdeberan estar pintados, marcados o provistos de etiqueta de manera que sean facilmente identificables,</t>
  </si>
  <si>
    <t xml:space="preserve">vibracion </t>
  </si>
  <si>
    <t xml:space="preserve">Equipo para realizar limpieza dental </t>
  </si>
  <si>
    <t xml:space="preserve">Programa de Vigilancia Epidemiologica para Ruido. Realizar Mediciones Higienicas para ruido. Capacitacion en conservacion auditiva y autocuidado. Realizar examenes médicos cupacionales periodicos (Audiometrías).  </t>
  </si>
  <si>
    <t>Realizar mantenimiento preventivo y correctivo de equipos generadores de Ruido.</t>
  </si>
  <si>
    <t xml:space="preserve"> heridas, cortaduras, pinchasoz</t>
  </si>
  <si>
    <t xml:space="preserve">Manejo del protocolo de herramientas </t>
  </si>
  <si>
    <t>Equipo para realizar limpieza dental (permanente generado por pieza de mano)</t>
  </si>
  <si>
    <t>manejo del nagatoscopios</t>
  </si>
  <si>
    <t>Daño a nivel, cefalea, lagrimeo, presion alta, tibieza en la parte expuesta</t>
  </si>
  <si>
    <t>EPP(gafas)</t>
  </si>
  <si>
    <t>Realizar mantenimiento de los equipos frecuentemente</t>
  </si>
  <si>
    <t>uso de EPP ( gafas)</t>
  </si>
  <si>
    <t>TRABAJADORES: 5</t>
  </si>
  <si>
    <t>uso de tapabocas,  guantes, bata</t>
  </si>
  <si>
    <t>cambios de temperatura</t>
  </si>
  <si>
    <t>EPP (bata)</t>
  </si>
  <si>
    <t xml:space="preserve">en la actualida se esta realizando Vigilancia Epidemiologica en Riesgo Psicosocial; se han desarrollado capacitaciónes  en cuanto a manejo del Estrés, motivación y trabajo en equipo, fortalecimiento de relaciones interpersonales, manejo y resolución de conlictos, atencion al cliente, comunicación efectiva, se recomienda dar continuidad a la disminucion del peligro psicosocial a travez de actividades grupales para asi mejorar las relaciones interpersonales; se  recomienda mejorar el proceso de seleccion y contratacion del personal;  motivar a la participacion en las actividades del programa de estilos de vida saludable; hacer enfasis en la realizacion de las pausas activas durante la jornada laboral.  </t>
  </si>
  <si>
    <t>en la actualida se esta realizando Vigilancia Epidemiologica en Riesgo Psicosocial; se han desarrollado capacitaciónes  en cuanto a manejo del Estrés, motivación y trabajo en equipo, fortalecimiento de relaciones interpersonales, manejo y resolución de conlictos, atencion al cliente, comunicación efectiva, se recomienda dar continuidad a la disminucion del peligro psicosocial a travez de actividades grupales para asi mejorar las relaciones interpersonales; se  recomienda mejorar el proceso de seleccion y contratacion del personal;  motivar a la participacion en las actividades del programa de estilos de vida saludable; hacer enfasis en la realizacion de las pausas activas durante la jornada laboral</t>
  </si>
  <si>
    <t>en la actualida se esta realizando Vigilancia Epidemiologica en Riesgo Psicosocial; se han desarrollado capacitaciónes  en cuanto a manejo del Estrés, motivación y trabajo en equipo, fortalecimiento de relaciones interpersonales, manejo y resolución de conlictos, atencion al cliente, comunicación efectiva, se recomienda dar continuidad a la disminucion del peligro psicosocial a travez de actividades grupales para asi mejorar las relaciones interpersonales; se  recomienda mejorar el proceso de seleccion y contratacion del personal;  motivar a la participacion en las actividades del programa de estilos de vida saludable; hacer enfasis en la realizacion de las pausas activas durante la jornada laboral.</t>
  </si>
  <si>
    <t xml:space="preserve">adopcion de posturas inadecuadas  por fuera del angulo de confort al realizar la  consulta al pacientes.                                              </t>
  </si>
  <si>
    <t>EPP (guantes)</t>
  </si>
  <si>
    <t>en la actualidad se realiza capacitacion al persona en el manejo y protoco de la manipulacion del material cortopunzante, como tambien el manejo de un accidente de trabajo; se recomienda contiuar con las capacitaciones al personal con el fin de concienciar y asi lograr que ellos realicen un manejo adecuado del material cortopnzante.</t>
  </si>
  <si>
    <t xml:space="preserve">humedad en el area de trabajo </t>
  </si>
  <si>
    <t xml:space="preserve">Rinitis </t>
  </si>
  <si>
    <t>se requiere realizar mantenimiento en las paredes para el control de humedad, realizar jornada de limpieza  y de fumigación periódicas para evitar surgimiento de roedores, cucarachas, zancudos y demás insectos .</t>
  </si>
  <si>
    <t xml:space="preserve">ventilacion deficiente </t>
  </si>
  <si>
    <t>el aire acondicionado es abarca toda el area de trabajo</t>
  </si>
  <si>
    <t>desconsenttracion que pueden generar accidentes de trabajo</t>
  </si>
  <si>
    <t>se requiere de ubicar otro aire acondicionado</t>
  </si>
  <si>
    <t xml:space="preserve"> es necesario ubicar un ventilador o un aire acondicionado, para mejorar la ventilacion </t>
  </si>
  <si>
    <t>se recomienda realizar jornada de limpieza, reorganizar el area de trabajo, capacitar al personal en el manejo y protocolo de un incidente y accidente de trabajo</t>
  </si>
  <si>
    <t>ventilacion deficiente</t>
  </si>
  <si>
    <t>ventilador en mal estado</t>
  </si>
  <si>
    <t>estrés, insolacion, cancer de piel</t>
  </si>
  <si>
    <t>Estrés, falta de concentracion que puede generar un incidente y accidente de trabajo</t>
  </si>
  <si>
    <t>en la actualida se esta realizando Vigilancia Epidemiologica en Riesgo Psicosocial; se han desarrollado capacitaciónes  en cuanto a manejo del Estrés, motivación y trabajo en equipo, fortalecimiento de relaciones interpersonales, manejo y resolución de conlictos, atencion al cliente, comunicación efectiva, se recomienda dar continuidad a la disminucion del peligro psicosocial a travez de actividades grupales para asi mejorar las relaciones interpersonales; se  recomienda mejorar el proceso de seleccion y contratacion del personal;  motivar a la participacion en las actividades del programa de estilos de vida saludable; hacer enfasis en la realizacion de las pausas activas durante la jornada labora</t>
  </si>
  <si>
    <t xml:space="preserve">adopcion de posturas en posicion sedente </t>
  </si>
  <si>
    <t xml:space="preserve">se esta implementando el programa de  desordenes musculoesqueleticos, como tambien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 </t>
  </si>
  <si>
    <t xml:space="preserve">se esta implementando el programa de  desordenes musculoesqueleticos, como tambien capacitación a los funcionarios en Peligro Biomecánico, se recomienda realizar pausas activas cada dos horas de iniciar la las tareas; realizar ejercicions de estiramiento de mano  y motivar al personal para que se vincule a las actividades del programa de estilos de vida saludable,  capacitar en higiene postural, </t>
  </si>
  <si>
    <t>se esta implementando el programa de  desordenes musculoesqueleticos, como tambien capacitación a los funcionarios en Peligro Biomecánico, se recomienda realizar pausas activas cada dos horas de iniciar la las tareas; y motivar al personal para que se vincule a las actividades del programa de estilos de vida saludable.</t>
  </si>
  <si>
    <t>se esta implementando el programa de  desordenes musculoesqueleticos, como tambien capacitación a los funcionanrios en Peligro Biomecánico (Higiene postural),  igualmente se esta realizando inspeccion en puestos de trabajo con enfasis biomecánico. se realizan los exámenes médicos ocupacionales periodicos con enfasis osteomuscular.</t>
  </si>
  <si>
    <t>se recomienda reorganizar el area de trabajo, capacitar al personal en el manejo y protocolo de un incidente y accidente de trabajo</t>
  </si>
  <si>
    <t>TRABAJADORES:      4</t>
  </si>
  <si>
    <t xml:space="preserve">al realizar desplazamiento por la areas sercanas de la unidad basica </t>
  </si>
  <si>
    <t>se esta implementando el programa de  desordenes musculoesqueleticos, como tambien capacitación a los funcionanrios en Peligro Biomecánico (Higiene postural), en metodos para el trasporte manual de cargas y esfuerzos; igualmente se esta realizando inspeccion en puestos de trabajo con enfasis biomecánico. se realizan los exámenes médicos ocupacionales periodicos con enfasis osteomuscular</t>
  </si>
  <si>
    <t xml:space="preserve">OFICINA - AREAS CERCANAS A LA UNIDAD BASICA </t>
  </si>
  <si>
    <t>TRABAJADORES: 4</t>
  </si>
  <si>
    <t xml:space="preserve">al realizar el porceso de limpieza y  manejar los residuos peligrosos que salen en la unidad basica </t>
  </si>
  <si>
    <t>EPP(guantes, tapabocas, botas)</t>
  </si>
  <si>
    <t>Uso de Tapabocas, guantes , botas, delantar plastico</t>
  </si>
  <si>
    <t xml:space="preserve">posturas inadecuadas para realizar  las tareas de limpieza                                          </t>
  </si>
  <si>
    <t>AREA DE TRABAJO: CONDUCTOR DE AMBULANCIA</t>
  </si>
  <si>
    <t>TRABAJADORES:        2</t>
  </si>
  <si>
    <t xml:space="preserve">tipo de  contratación </t>
  </si>
  <si>
    <t>uso de tapabocas,  guantes, botas, uniforme antiflido, gorro</t>
  </si>
  <si>
    <t xml:space="preserve">CONSULTORIOS - OFICINAS - PASILLOS DE LA UNIDAD BASICA COMUNEROS </t>
  </si>
  <si>
    <t xml:space="preserve">Ruido (impacto, intermitente y continuo) - </t>
  </si>
  <si>
    <t>vehiculos, motos, etc cuando se encuentra realizando su labor de traslado de pacientes</t>
  </si>
  <si>
    <t>Dolor de Cabeza, Fatiga, irritabilidad</t>
  </si>
  <si>
    <t>Estrés</t>
  </si>
  <si>
    <t xml:space="preserve">realizar capacitacion en conservacion auditiva y autocuidado.                                                                         Realizar examenes médicos cupacionales periodicos (Audiometrías).  </t>
  </si>
  <si>
    <t>Vibración</t>
  </si>
  <si>
    <t>El conducir el vehiculo</t>
  </si>
  <si>
    <t>dolores lumbar, abdominales y digestivos</t>
  </si>
  <si>
    <t>discopatia discal de predominio lumbar</t>
  </si>
  <si>
    <t>Presentes en el ambiente y al  tener contacto con el paciente</t>
  </si>
  <si>
    <t xml:space="preserve">TBC, VARISELA </t>
  </si>
  <si>
    <t xml:space="preserve">Se recomienda capacitcion en el manejo de pacientes altamente contaguiosos y la utilizacion adecuada  de elementos de protección personal  </t>
  </si>
  <si>
    <t xml:space="preserve">tapaboca, uniforme antifluido, zapatos cerrado antideslizante, guantes de latex </t>
  </si>
  <si>
    <t>Nivel 3</t>
  </si>
  <si>
    <t xml:space="preserve">realizar mantenimiento preventivo al vehiculo </t>
  </si>
  <si>
    <t>Desconcentracion, Somnolencia, falta de compromiso y pertenecia, desmotivacion, cansancio, dificultad para trabajar en equipo, mnotonia.</t>
  </si>
  <si>
    <t>Manipulacion manual de carga</t>
  </si>
  <si>
    <t xml:space="preserve">Esfuerzo </t>
  </si>
  <si>
    <t xml:space="preserve">en el levantamiento del paciente </t>
  </si>
  <si>
    <t>dolor lumbar, lumbago</t>
  </si>
  <si>
    <t>capacitacion en levantamiento y traslado de carga</t>
  </si>
  <si>
    <t xml:space="preserve">realizar capacitacion en levantamiento y traslado el paciente, higuiene personal </t>
  </si>
  <si>
    <t xml:space="preserve">posturas inadecuadas para realizar  el levantamiento y traslado de pacientes                                        </t>
  </si>
  <si>
    <t xml:space="preserve"> dolor lumbar, espasmos, lumbago, </t>
  </si>
  <si>
    <t xml:space="preserve">Accidente de Transito </t>
  </si>
  <si>
    <t>manejar la mayor parte del dia exposicion a accidentes por velocidad.</t>
  </si>
  <si>
    <t>Moretones, cortaduras, laceraciones, golpes, heridas abiertas en tejidos blandos.</t>
  </si>
  <si>
    <t>Politraumatismo, fracturas, amputaciones, desplazamiento de huesos, trauma craneoencefalico y muerte.</t>
  </si>
  <si>
    <t>realizar mantenimiento preventivo y correctivo del vehiculo (Ambulancia)</t>
  </si>
  <si>
    <t>Estructuración del programa de gestión del riesgo público, capacitación en manejo del riesgo público. Mantener apoyo con los autoridades competentes. Mantener actualizado el listado de numeros de emergencia y al alcance de todo el personal.</t>
  </si>
  <si>
    <t xml:space="preserve">Mantener al dia la documentacion del vehiculo (Ambulancia) (seguro obligatorio y todo riesgo, revision tecnomecanica). Implementar programa de seguridad vial  y de mantenimiento e inspecciones preoperacionales del vehiculo.Capacitar al conductor en: conduccion segura, normas y señales de transito, manejo defensivo.  </t>
  </si>
  <si>
    <t>CONDUCTOR DE AMBULANCIA</t>
  </si>
  <si>
    <t>se cuenta con un plan de emergencia institucional,  y la unidad basica  cuenta con un plan de  de manejo de emergencia,  en el cual todo el personal esta capacitado y entrenado en el manejo de una emergencia, de igual forma se cuenta con un lider que hace parte de la brigada de emegencia; se cuanta con la señalización adecuanda en manejo de emergencia, la cual orienta a nuestros usuarios a seguir la ruta de evacuacion en el momento en que suceda una emergencia.</t>
  </si>
  <si>
    <t>CRECIMIENTO Y DESARROLLO</t>
  </si>
  <si>
    <t>ESTERILIZACIÓN</t>
  </si>
  <si>
    <t xml:space="preserve">AREA DE ESTERILIZACION </t>
  </si>
  <si>
    <t>AREA DE TRABAJO: AREA DE ESTERILIZACION</t>
  </si>
  <si>
    <t>CARGOS EXPUESTOS</t>
  </si>
  <si>
    <t xml:space="preserve">Auxiliar de enfermeria </t>
  </si>
  <si>
    <t xml:space="preserve">Esterilizacion del material a utlizar en las intervenciones </t>
  </si>
  <si>
    <t xml:space="preserve">presentes en el material a esterilizar </t>
  </si>
  <si>
    <t>diarrea, fiebre, escalofrios, tos, dificultad para respirar</t>
  </si>
  <si>
    <t>Importante dar seguimiento al esquema de vacunación del personal que se encuentre laborando en el área,  exigir el cumplimiento en el manejo de los protocolos de riesgo biológico y la utilización de elementos de protección personal</t>
  </si>
  <si>
    <t>Gripe, influenza</t>
  </si>
  <si>
    <t>Uso de Tapabocas,   guantes, uniforme antifluido y gel antibacterial</t>
  </si>
  <si>
    <t xml:space="preserve">adopcion de posturas inadecuadas en posición sedente al realizar la preparacion del material                                            </t>
  </si>
  <si>
    <t xml:space="preserve">al realizar corte y preparacion de gasa </t>
  </si>
  <si>
    <t>al abrir y cerrar el autoclave</t>
  </si>
  <si>
    <t xml:space="preserve">pausas activas </t>
  </si>
  <si>
    <t>se recomienda realizar cambio de la silla ergonomica</t>
  </si>
  <si>
    <t xml:space="preserve">sindrome de tunel del carpo, epicondilitis, discopatia lumbar </t>
  </si>
  <si>
    <t xml:space="preserve">solicitara apoyo del personal masculino </t>
  </si>
  <si>
    <t xml:space="preserve">indispensable realizar pausas activas  y alternar tareas                                                                                             </t>
  </si>
  <si>
    <t>capaciar en higiene postural, participar en las actiivdades del programa de habitos y estilos de vida saludable</t>
  </si>
  <si>
    <t xml:space="preserve">Mecanico </t>
  </si>
  <si>
    <t>heridas, pinchasos</t>
  </si>
  <si>
    <t xml:space="preserve">manejo de protocolo de bioseguridad, uso de elemenos de proteccion personal </t>
  </si>
  <si>
    <t>Heridas sub-cutaneo</t>
  </si>
  <si>
    <t>Manipulación de material  cortopunzantes</t>
  </si>
  <si>
    <t xml:space="preserve">concienciar en la aplicación de  protocolos de bioseguridad y en la utilización de elementos de protección personal </t>
  </si>
  <si>
    <t xml:space="preserve">Guantes, uniforme antifluido </t>
  </si>
  <si>
    <t>ESTERILIZACIÓ</t>
  </si>
  <si>
    <t>presentes en el area de trabajo</t>
  </si>
  <si>
    <t xml:space="preserve">Fluido corporal </t>
  </si>
  <si>
    <t xml:space="preserve">contacto a la salpicadura de los pacientes </t>
  </si>
  <si>
    <t>enfermedades infecciosas</t>
  </si>
  <si>
    <t>guantes, tapabocas, uniforme antifluido</t>
  </si>
  <si>
    <t xml:space="preserve">Auxiliar de enfermeria, enfermera jefe, medico </t>
  </si>
  <si>
    <t xml:space="preserve">adopcion de posturas prolongadas en posición bipeda                                       </t>
  </si>
  <si>
    <t xml:space="preserve">Manipulación de material  cortopunzantes al realizar los procedimientos </t>
  </si>
  <si>
    <t xml:space="preserve">URGENCIAS </t>
  </si>
  <si>
    <t>URGENCIAS</t>
  </si>
  <si>
    <t xml:space="preserve">AREA DEURGENCIAS </t>
  </si>
  <si>
    <t>PROCEDIMIENTOS MÉDICOS QUE REQUIERAN LOS PACIENTES QUE INGRESAN A URGENCIAS</t>
  </si>
  <si>
    <t xml:space="preserve">se esta implementando el programa de  desordenes musculoesqueleticos, igualmente se esta realizando inspeccion en puestos de trabajo con enfasis biomecánico.                                       se realizan los exámenes médicos ocupacionales periodicos con enfasis osteomuscular.                                                             Se recomienda continuar capacitando a los  funcionanrios en Peligro Biomecánico (con enfacisis en Higiene postural), . </t>
  </si>
  <si>
    <t xml:space="preserve">AREA DE TRABAJO: PROMOCION Y PREVENCION </t>
  </si>
  <si>
    <t>Se recomienda realizar seguimiento al esquema de vacunacion del personal,  continuar con las capacitaciones en el protocolo para el peligro biologico,  en el manejo adecuado de desinfeccion de las areas de trabajo.</t>
  </si>
  <si>
    <t>Auxiliar de enfermeria, enfermera jefe</t>
  </si>
  <si>
    <t>Medico,  enfermera jefe</t>
  </si>
  <si>
    <t xml:space="preserve">en la actualida se esta realizando Vigilancia Epidemiologica en Riesgo Psicosocial; se  recomienda mejorar el proceso de seleccion y contratacion del personal;  motivar a la participacion en las actividades del programa de estilos de vida saludable;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 </t>
  </si>
  <si>
    <t>Se recomienda realizar seguimiento al esquema de vacunacion del personal,manejo del manual  de bioseguridad y  protocologos de riesgo biologico,   continuar con las capacitaciones en el protocolo para el peligro biologico,  en el manejo adecuado de desinfeccion de las areas de trabajo</t>
  </si>
  <si>
    <t>Uso de Tapabocas, guantes y gel antibacteria</t>
  </si>
  <si>
    <t xml:space="preserve">se realizo unas mediciones higienicas a nivel de ruido por parte de la ARL .  </t>
  </si>
  <si>
    <t xml:space="preserve">Odontologa, auxiliar de odontologia, higienista oral </t>
  </si>
  <si>
    <t>auxiliar de enfermeria</t>
  </si>
  <si>
    <t>Auxiliar de archivo</t>
  </si>
  <si>
    <t>cajero</t>
  </si>
  <si>
    <t>en la actualida se esta realizando Vigilancia Epidemiologica en Riesgo Psicosocial; se  recomienda mejorar el proceso de seleccion y contratacion del personal;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t>
  </si>
  <si>
    <t xml:space="preserve">en la actualida se esta realizando Vigilancia Epidemiologica en Riesgo Psicosocial; se  recomienda mejorar el proceso de seleccion y contratacion del personal;  motivar a la participacion en las actividades del programa de estilos de vida saludable; hacer enfasis en la realizacion de las pausas activas durante la jornada laboral.                                                              se han desarrollado capacitaciónes  en cuanto a manejo del Estrés, motivación y trabajo en equipo, fortalecimiento de relaciones interpersonales, manejo y resolución de conlictos, atencion al cliente, comunicación efectiva </t>
  </si>
  <si>
    <t>Promotor SIAU</t>
  </si>
  <si>
    <t>realizar tomas de muestras, separacion de muestras, descarte de laminas de (kot, frotis, uretrales, frotis vaginales), manipulacion de fluidos, atencion y contacto con pacientes.</t>
  </si>
  <si>
    <t xml:space="preserve">Fluidos </t>
  </si>
  <si>
    <t>Enfermedades infectocontagiosas</t>
  </si>
  <si>
    <t xml:space="preserve">Aseo permanente en el área </t>
  </si>
  <si>
    <t xml:space="preserve">CARGOS EXPUESTOS </t>
  </si>
  <si>
    <t>Bacteriologos. Auxiliar de laboratorio y Secretaria.</t>
  </si>
  <si>
    <t>continuar con la implementacion del control de peligro biologico y aderencia a los protocologos de bioseguridad, realizar seguimiento al esquema de vacunación</t>
  </si>
  <si>
    <t>implemntar el uso de gel antibacterial. Uso de Tapabocas, guantes, gafas</t>
  </si>
  <si>
    <t>Liquidos, gases y vapores</t>
  </si>
  <si>
    <t>EPP(guantes, tapabocas, gafas)</t>
  </si>
  <si>
    <t xml:space="preserve">adopcion de posturas inadecuadas  en posicion sedente al realizar las actividades de analisis de muestras                                         </t>
  </si>
  <si>
    <t>Fatiga, calambres, dolor muscular,espasmos</t>
  </si>
  <si>
    <t>uso de equipos, materiales cortopunzantes.</t>
  </si>
  <si>
    <t>Heridas, cortes, contusiones, laceraciones pinchazos.</t>
  </si>
  <si>
    <t xml:space="preserve">Realizar una adecuado manejo de material cortapunzante, de acuerdo al manejo de biosegurdad y residuos hospitalarios </t>
  </si>
  <si>
    <t xml:space="preserve">AREA DE ARCHIVO DE LA UNIDAD BASICA </t>
  </si>
  <si>
    <t xml:space="preserve">CAJA </t>
  </si>
  <si>
    <t>AREA DE CAJA DE LA UNIDAD BASICA</t>
  </si>
  <si>
    <t xml:space="preserve">REALIZAR ACTIVIDADES DE LIMPIEZA EN LA UNIDAD BASICA COMUNEROS </t>
  </si>
  <si>
    <t>VIAS DE LA CIUDAD</t>
  </si>
  <si>
    <t xml:space="preserve">REALIZAR ACTIVIDADES DE DESPLAZAMIENTOS DE LOS PACIENTES </t>
  </si>
  <si>
    <t>Pág. 1 de 13</t>
  </si>
  <si>
    <t>Pág. 2 de 13</t>
  </si>
  <si>
    <t>Pág. 3 de 13</t>
  </si>
  <si>
    <t>Pág. 4 de 13</t>
  </si>
  <si>
    <t>Pág. 5 de 13</t>
  </si>
  <si>
    <t>Pág. 6 de 13</t>
  </si>
  <si>
    <t>Pág. 7 de 13</t>
  </si>
  <si>
    <t>Pág. 8 de 13</t>
  </si>
  <si>
    <t>Pág. 10 de 13</t>
  </si>
  <si>
    <t>Pág.9 de 13</t>
  </si>
  <si>
    <t>Pág. 11 de 13</t>
  </si>
  <si>
    <t>Pág. 12 de 13</t>
  </si>
  <si>
    <t>Pág. 13 de 13</t>
  </si>
  <si>
    <t xml:space="preserve">Radiaciones ionizantes </t>
  </si>
  <si>
    <t xml:space="preserve">liquido </t>
  </si>
  <si>
    <t xml:space="preserve">contaminacion por mercurio( material para trabajar amalgama) </t>
  </si>
  <si>
    <t xml:space="preserve">al realizar manejo de instrumental para la atencion del paciente </t>
  </si>
  <si>
    <t xml:space="preserve">Hongos </t>
  </si>
  <si>
    <t xml:space="preserve">parasitos </t>
  </si>
  <si>
    <t>Manipulacion de sustancias quimicas reactivas (supragel, peroxido de hidrogeno, colorantes,  etc)</t>
  </si>
  <si>
    <t xml:space="preserve">movimientos repetitivo </t>
  </si>
  <si>
    <t xml:space="preserve">al graduar  el manejo del microscopio y la manipulacion de pipeta </t>
  </si>
  <si>
    <t xml:space="preserve">caidas </t>
  </si>
  <si>
    <t>pisos resbalosos sin señalizar</t>
  </si>
  <si>
    <t>vijilar y resgistrar la temperautra de las neveras</t>
  </si>
  <si>
    <t>sacar la vacuna a los termios</t>
  </si>
  <si>
    <t xml:space="preserve">realizar el proceso de vacunacion al los usuarios </t>
  </si>
  <si>
    <t>realizr registro fisico y magnetico del listado de pacientes atendido</t>
  </si>
  <si>
    <t xml:space="preserve">realizar carnet de vacunas </t>
  </si>
  <si>
    <t>diligenciar los fomatos de rips educaicon demanda inducida</t>
  </si>
  <si>
    <t>diligenciar formatos pai</t>
  </si>
  <si>
    <t>diligenciar los registros del sistema nominal</t>
  </si>
  <si>
    <t>tener al dia el  pai wet</t>
  </si>
  <si>
    <t>preparar material para el personal extramural,</t>
  </si>
  <si>
    <t xml:space="preserve">recibir el material extramular y realizar inventario </t>
  </si>
  <si>
    <t xml:space="preserve">diligenciar el kardex al finalizar la jornada laboral </t>
  </si>
  <si>
    <t xml:space="preserve">movimientos repetitivos </t>
  </si>
  <si>
    <t>para realizar informes, diligenciar formatos, ingresar datos al sistema</t>
  </si>
  <si>
    <t xml:space="preserve">adopcion de posturas inadecuadas  por fuera del angulo de confort al realizar la  consulta al pacientes, los del terreno debe hacer marcha con el termo q es pesado </t>
  </si>
  <si>
    <t xml:space="preserve">atender programacion </t>
  </si>
  <si>
    <t>PELIGRO</t>
  </si>
  <si>
    <t>EFECTOS POSIBLES</t>
  </si>
  <si>
    <t>VALORACION DEL RIESGO</t>
  </si>
  <si>
    <t>MEDIDAS DE INTERVENCION</t>
  </si>
  <si>
    <t>PELIGROS</t>
  </si>
  <si>
    <t>DESCRIPCION</t>
  </si>
  <si>
    <t>CLASIFICACION</t>
  </si>
  <si>
    <t xml:space="preserve">BAJO </t>
  </si>
  <si>
    <t>MEDIO</t>
  </si>
  <si>
    <t>ALTO</t>
  </si>
  <si>
    <r>
      <rPr>
        <b/>
        <sz val="10"/>
        <rFont val="Calibri"/>
        <family val="2"/>
        <scheme val="minor"/>
      </rPr>
      <t>Virus</t>
    </r>
    <r>
      <rPr>
        <sz val="10"/>
        <rFont val="Calibri"/>
        <family val="2"/>
        <scheme val="minor"/>
      </rPr>
      <t xml:space="preserve"> (Respiratorios, entericos) - Contacto directo con individuos o con objetos contaminados.</t>
    </r>
  </si>
  <si>
    <t>BIOLOGICOS</t>
  </si>
  <si>
    <t>X</t>
  </si>
  <si>
    <t xml:space="preserve">Realizar jornadas de vacunación. Realizar campañas de Promoción y prevención de la salud. Realizar lavado de manos permanente con jabon antibacterial.  Realizar adecuada desinfeccion de las areas de trabajo. Realizar jornadas de orden y aseo permanente. Capacitar a los trabajadores en Peligro Biológico. Seguimiento mediante Inspeccion en areas de Trabajo segun cronograma de actividades. Generar un ambiente de concientización colectiva del peligro al que se encuentran expuestos a diario los trabajadores segun las actividades que realizan. </t>
  </si>
  <si>
    <r>
      <t>Bacterias</t>
    </r>
    <r>
      <rPr>
        <sz val="10"/>
        <rFont val="Calibri"/>
        <family val="2"/>
        <scheme val="minor"/>
      </rPr>
      <t>.(Respiratorios, entericos) - Contacto directo con individuos o con objetos contaminados.</t>
    </r>
  </si>
  <si>
    <t>Cefalea, diarrea, fiebre, escalofrios, tos, dificultad para respirar, TBC.</t>
  </si>
  <si>
    <t>Material corto punzante (jeringas,etc.)</t>
  </si>
  <si>
    <t>Cortes, laceraciones,  Gripe, influenza, poliovirus, fiebre, disenteria amebiana, hantavirus, VIH.</t>
  </si>
  <si>
    <r>
      <rPr>
        <b/>
        <sz val="10"/>
        <color indexed="8"/>
        <rFont val="Calibri"/>
        <family val="2"/>
        <scheme val="minor"/>
      </rPr>
      <t>Fluidos o Excrementos</t>
    </r>
    <r>
      <rPr>
        <sz val="10"/>
        <color indexed="8"/>
        <rFont val="Calibri"/>
        <family val="2"/>
        <scheme val="minor"/>
      </rPr>
      <t xml:space="preserve"> (Sangre, sudoracion, escupo o saliva, secrecion, orina, materia fecal de seres vivos) - fluidos Corporales</t>
    </r>
  </si>
  <si>
    <t>Enfermedades infectocontagiosas, gripe</t>
  </si>
  <si>
    <r>
      <rPr>
        <b/>
        <sz val="10"/>
        <rFont val="Calibri"/>
        <family val="2"/>
        <scheme val="minor"/>
      </rPr>
      <t>Postura</t>
    </r>
    <r>
      <rPr>
        <sz val="10"/>
        <rFont val="Calibri"/>
        <family val="2"/>
        <scheme val="minor"/>
      </rPr>
      <t xml:space="preserve"> - (prolongada, mantenida, forzada, antigravitacional) - Posturas por fuera de los angulos de confort</t>
    </r>
  </si>
  <si>
    <t>Puestos de trabajo incomodos, inexistentes o no adecuados para la labor (consulta externa, enfermeria, odontologia, archivo, SIAU, laboratorio, PyP, ect), lavado de materiales, transporte de archivos o cargas leves con trayectos no muy largos, manipulacion de equipos. Traslado de una locacion a otra en busqueda de usuarios.</t>
  </si>
  <si>
    <t>BIOMECÁNICO</t>
  </si>
  <si>
    <t>Implementar programa de desordenes musculoesqueleticos. Realizar capacitación a los trabajadores en Peligro Biomecánico (Higiene postural). Inspeccion en puestos de trabajo con enfasis biomecánico. Exámenes médicos ocupacionales periodicos con enfasis osteomuscular.  uso de silla ergonomica con apoyabrazos y que sea ajustable a  la altura del contratista (Diseño adecuado del puesto de trabajo).</t>
  </si>
  <si>
    <r>
      <rPr>
        <b/>
        <sz val="10"/>
        <rFont val="Calibri"/>
        <family val="2"/>
        <scheme val="minor"/>
      </rPr>
      <t>Movimiento Repetitivo</t>
    </r>
    <r>
      <rPr>
        <sz val="10"/>
        <rFont val="Calibri"/>
        <family val="2"/>
        <scheme val="minor"/>
      </rPr>
      <t xml:space="preserve"> - Para la jecucion de la tarea en miembros superiores e inferiores</t>
    </r>
  </si>
  <si>
    <t>Desorden musculoesqueletico, fatiga, dolor agudo o cronico, espasmos musculares</t>
  </si>
  <si>
    <r>
      <rPr>
        <b/>
        <sz val="10"/>
        <color indexed="8"/>
        <rFont val="Calibri"/>
        <family val="2"/>
        <scheme val="minor"/>
      </rPr>
      <t>Manipulación de Carga Dinámica.</t>
    </r>
    <r>
      <rPr>
        <sz val="10"/>
        <color indexed="8"/>
        <rFont val="Calibri"/>
        <family val="2"/>
        <scheme val="minor"/>
      </rPr>
      <t xml:space="preserve"> Manipulacion o traslado de archivos.</t>
    </r>
  </si>
  <si>
    <t>fatiga, calambres, dolor y espasmos musculares</t>
  </si>
  <si>
    <r>
      <rPr>
        <b/>
        <sz val="10"/>
        <color indexed="8"/>
        <rFont val="Calibri"/>
        <family val="2"/>
        <scheme val="minor"/>
      </rPr>
      <t xml:space="preserve">Temperaturas extremas </t>
    </r>
    <r>
      <rPr>
        <sz val="10"/>
        <color indexed="8"/>
        <rFont val="Calibri"/>
        <family val="2"/>
        <scheme val="minor"/>
      </rPr>
      <t>(cambios de temperatura).</t>
    </r>
  </si>
  <si>
    <t>Altas temperaturas en diferentes horarios en algunas areas de trabajo. Sobre todo en la jornada de la mañana.</t>
  </si>
  <si>
    <t>FISICOS</t>
  </si>
  <si>
    <t>Calor - Deshidratacion, calambres por calor, choque por calor, somnolencia.</t>
  </si>
  <si>
    <t>Realizar el mantenimiento de equipos de ventilacion y/o instalacione de aires acondicionados especificamente en el area de sala de espera, enfermeria, , citologia y archivo, asi como tambien de las demas herramientas utilizadas para el desarrollo de las diferentes labores.  Instalación y mantenimiento de luminaria en el area de trabajo. Limitar la exposicion a los campos electromagneticos, para evitar efectos adeversos a la salud. nstrucción, formación e información frente al peligro. Realizar vigilancia de la salud de los trabajadores expuestos.</t>
  </si>
  <si>
    <r>
      <t xml:space="preserve">Ruidos </t>
    </r>
    <r>
      <rPr>
        <sz val="10"/>
        <color indexed="8"/>
        <rFont val="Calibri"/>
        <family val="2"/>
        <scheme val="minor"/>
      </rPr>
      <t>(fuentes generadoras de ruido ).</t>
    </r>
  </si>
  <si>
    <t>Ruido al que se encuentra expuesto el personal a la hora de la realizacion de limpieza bucal a los pacientes.</t>
  </si>
  <si>
    <r>
      <t xml:space="preserve">Vibración </t>
    </r>
    <r>
      <rPr>
        <sz val="10"/>
        <color indexed="8"/>
        <rFont val="Calibri"/>
        <family val="2"/>
        <scheme val="minor"/>
      </rPr>
      <t>(segmentaria, extremidades superiores)</t>
    </r>
    <r>
      <rPr>
        <b/>
        <sz val="10"/>
        <color indexed="8"/>
        <rFont val="Calibri"/>
        <family val="2"/>
        <scheme val="minor"/>
      </rPr>
      <t xml:space="preserve">  </t>
    </r>
  </si>
  <si>
    <t>Aparatos de limpieza dental.</t>
  </si>
  <si>
    <t>Traumatismo en la columna vertebral, dolores abdominales y digestivos, problemas de equilibrio, dolores de cabeza, cambios en la dinamica de la sangre y trastornos visuales.</t>
  </si>
  <si>
    <t xml:space="preserve">Iluminación deficiente en algunas areas al interior del centro de atencion. </t>
  </si>
  <si>
    <t>Golpes, fracturas, contusiones, lesiones multiples, impactos, heridas, luxaciones, esguinces.</t>
  </si>
  <si>
    <t>Radiaciones no Ionizantes</t>
  </si>
  <si>
    <t xml:space="preserve">Uso de sistemas de computo </t>
  </si>
  <si>
    <t>Liquidos, gases y vapores, material particulado.</t>
  </si>
  <si>
    <t>QUIMICOS</t>
  </si>
  <si>
    <t xml:space="preserve">Capacitar al personal en los Peligros Quimicos. Realizar inspecciones de seguridad en las areas o procesos donde se manejan sustancias quimicas. Los recipientes que contengan sustancias peligrosas deberan estar pintados, marcados o provistos de etiqueta de manera que sean facilmente identificables, y acompañados de sus MSDS donde se indica como han de manipularse, contenido y precauciones que se deben tomar, para evitar los peligros por inhalacion, contacto o ingestion. </t>
  </si>
  <si>
    <t>Polvos Inorganicos.</t>
  </si>
  <si>
    <t>Elevadas concentraciones de material particulado en el interior de las instalaciones.</t>
  </si>
  <si>
    <t>Tos, dificultad para respirar, irritabilidad en fosas nasales.</t>
  </si>
  <si>
    <t xml:space="preserve">Se recomienda la implementacion del programa de orden y aseo dispuesto por el area de SG-SST. </t>
  </si>
  <si>
    <r>
      <rPr>
        <b/>
        <sz val="10"/>
        <rFont val="Calibri"/>
        <family val="2"/>
        <scheme val="minor"/>
      </rPr>
      <t xml:space="preserve">Electricos </t>
    </r>
    <r>
      <rPr>
        <sz val="10"/>
        <rFont val="Calibri"/>
        <family val="2"/>
        <scheme val="minor"/>
      </rPr>
      <t>(circuitos electricos de maquionarias, equipos e instalaciones locativas desprovistas de protección y/o aislamiento, asi como mala ubicaciones de redes electricas).</t>
    </r>
  </si>
  <si>
    <t>Ubicación de Redes electricas y aislamiento de las mismas en diferentes areas de trabajo.</t>
  </si>
  <si>
    <t>Conato de incendio, quemaduras, electrocución, descargas electricas leves.</t>
  </si>
  <si>
    <t xml:space="preserve">Diseñar e implementar un programa de mantenimiento preventivo y correctivo de redes e instalaciones electricas. Capacitar en Peligro Electrico a los trabajadores. Implementar señalizacion correspondiente a los peligros electricos. Organizar el cableado que se encuentra suelto. Cumplir con las recomendaciones descritas en el reglamento de intalaciones electricas (RETIE). Diseñar e implementar programa de mantenimiento preventivo y correctivo de instalaciones locativas. Diseñar e implementar programa de Orden y Aseo basado en las 9 "S".  Capacitación en prevencion de caidas a un mismo nivel, autocuidado, actos y condicions inseguras. </t>
  </si>
  <si>
    <r>
      <rPr>
        <b/>
        <sz val="10"/>
        <color indexed="8"/>
        <rFont val="Calibri"/>
        <family val="2"/>
        <scheme val="minor"/>
      </rPr>
      <t>Locativos</t>
    </r>
    <r>
      <rPr>
        <sz val="10"/>
        <color indexed="8"/>
        <rFont val="Calibri"/>
        <family val="2"/>
        <scheme val="minor"/>
      </rPr>
      <t xml:space="preserve"> ( medios de almacenamiento, superficies de trabajo con diferencias de nivel, superficies irregulares o deslizantes, condiciones de orden y aseo).</t>
    </r>
  </si>
  <si>
    <t>Orden y aseo en el interior de algunas zonas del centro de atencion de salud.</t>
  </si>
  <si>
    <t>Atrapamiento, caídas, cortaduras, laceraciones, abrasiones, contusion, herida en tejido blando.</t>
  </si>
  <si>
    <r>
      <rPr>
        <b/>
        <sz val="10"/>
        <color indexed="8"/>
        <rFont val="Calibri"/>
        <family val="2"/>
        <scheme val="minor"/>
      </rPr>
      <t>Robos y atracos.</t>
    </r>
    <r>
      <rPr>
        <sz val="10"/>
        <color indexed="8"/>
        <rFont val="Calibri"/>
        <family val="2"/>
        <scheme val="minor"/>
      </rPr>
      <t xml:space="preserve"> (condiciones de seguridad).</t>
    </r>
  </si>
  <si>
    <t>Sucesos repentinos, atracos o incidentes al interior y exterior de la IPS.</t>
  </si>
  <si>
    <t>Cortes, laceraciones,  caidas, muerte.</t>
  </si>
  <si>
    <t>Se recomienda seguir con la implementaion de vigilancia privada que brinda seguridad en el interior de la IPS, adicionalmente la puesta en marcha de sistema de vigilancia a traves de camaras en los alrededores de la institucion. Estructuración del programa de gestión del riesgo público, capacitación en manejo del riesgo público. Mantener apoyo con los autoridades competentes. Mantener actualizado el listado de numeros de emergencia y al alcance de todo el personal.</t>
  </si>
  <si>
    <r>
      <rPr>
        <b/>
        <sz val="10"/>
        <rFont val="Calibri"/>
        <family val="2"/>
        <scheme val="minor"/>
      </rPr>
      <t>Gestión Organizacional</t>
    </r>
    <r>
      <rPr>
        <sz val="10"/>
        <rFont val="Calibri"/>
        <family val="2"/>
        <scheme val="minor"/>
      </rPr>
      <t xml:space="preserve"> (Estilo de mando, contratacion, participacion, induccion y capacitacion, bienestar social, evaluacion del desempeño y manejo de cambios)</t>
    </r>
  </si>
  <si>
    <t>Jornadas de trabajo con poca posibildia de pausas activas en muchos casos, niveles medios de concentracion en la labor, trabajo en equipo inexistente o escaso, falta de capacitacion y/o competencia laboral en el desarrollo de las actividades.</t>
  </si>
  <si>
    <t>PSICOSOCIAL</t>
  </si>
  <si>
    <t>Implementacion del programa de Riesgo Psicosocial. Mantener un proceso de seleccion y contratacion definido (evaluacion de competencias y psicologicas para el cargo). Prograna de Induccion y capacitacion en SST. Realizar pausas activas durante la jornada laboral y capacitar a los trabajadores en el beneficio de las mismas. Capacitación en cuanto a manejo del Estrés. Implementar un programa de recreacion y deporte. Realizar talleres de: motivación y trabajo en equipo, fortalecimiento de relaciones interpersonales, manejo y resolución de conlictos, atencion al cliente, comunicación efectiva.</t>
  </si>
  <si>
    <r>
      <rPr>
        <b/>
        <sz val="10"/>
        <rFont val="Calibri"/>
        <family val="2"/>
        <scheme val="minor"/>
      </rPr>
      <t>Interfase personal tarea</t>
    </r>
    <r>
      <rPr>
        <sz val="10"/>
        <rFont val="Calibri"/>
        <family val="2"/>
        <scheme val="minor"/>
      </rPr>
      <t xml:space="preserve"> (conocimientos, habilidades con relación a la demanda de la tarea.</t>
    </r>
  </si>
  <si>
    <r>
      <rPr>
        <b/>
        <sz val="10"/>
        <rFont val="Calibri"/>
        <family val="2"/>
        <scheme val="minor"/>
      </rPr>
      <t>Características de la Organización del Trabajo</t>
    </r>
    <r>
      <rPr>
        <sz val="10"/>
        <rFont val="Calibri"/>
        <family val="2"/>
        <scheme val="minor"/>
      </rPr>
      <t xml:space="preserve"> (Comunicación, tecnologia, organización del trabajo, demandas cualitativas y cuantitativas de la labor)</t>
    </r>
  </si>
  <si>
    <r>
      <rPr>
        <b/>
        <sz val="10"/>
        <rFont val="Calibri"/>
        <family val="2"/>
        <scheme val="minor"/>
      </rPr>
      <t>Características del Grupo Social de Trabajo</t>
    </r>
    <r>
      <rPr>
        <sz val="10"/>
        <rFont val="Calibri"/>
        <family val="2"/>
        <scheme val="minor"/>
      </rPr>
      <t xml:space="preserve"> (Relaciones, cohesion, calidad de interacciones, trabajo en equipo)</t>
    </r>
  </si>
  <si>
    <r>
      <rPr>
        <b/>
        <sz val="10"/>
        <rFont val="Calibri"/>
        <family val="2"/>
        <scheme val="minor"/>
      </rPr>
      <t>Condiciones de la Tarea</t>
    </r>
    <r>
      <rPr>
        <sz val="10"/>
        <rFont val="Calibri"/>
        <family val="2"/>
        <scheme val="minor"/>
      </rPr>
      <t xml:space="preserve"> (Carga mental, contenido de la tarea, demandas emocionales, sistemas de control, definicion de roles, monotnia)</t>
    </r>
  </si>
  <si>
    <r>
      <rPr>
        <b/>
        <sz val="10"/>
        <rFont val="Calibri"/>
        <family val="2"/>
        <scheme val="minor"/>
      </rPr>
      <t xml:space="preserve">Jornada de Trabajo </t>
    </r>
    <r>
      <rPr>
        <sz val="10"/>
        <rFont val="Calibri"/>
        <family val="2"/>
        <scheme val="minor"/>
      </rPr>
      <t>(pausas, trabajo nocturno, rotacion, horas extras, descansos)</t>
    </r>
  </si>
  <si>
    <t>PRIORIZACION UBA COMUNEROS</t>
  </si>
  <si>
    <t>Evaluar, diagnosticar y aplicar tratamientos odontológicos. Prestar atención médica general en consulta externa y en urgencias. Prestar atencion y tratamiento citologicos, laboratorio, hospitalizacion y pediatria, de promocion y prevencion y vacuinacion. Atencion y contacto con pacientes.</t>
  </si>
  <si>
    <t>Manipulacion de sustancias quimicas reactivas (Tratamiento odontologico material de revelado, RX, Laboratorio)</t>
  </si>
  <si>
    <r>
      <rPr>
        <b/>
        <sz val="10"/>
        <color indexed="8"/>
        <rFont val="Calibri"/>
        <family val="2"/>
        <scheme val="minor"/>
      </rPr>
      <t>Mecanico</t>
    </r>
    <r>
      <rPr>
        <sz val="10"/>
        <color indexed="8"/>
        <rFont val="Calibri"/>
        <family val="2"/>
        <scheme val="minor"/>
      </rPr>
      <t xml:space="preserve"> ( elementos o partes de maquinas, herramientas, equipos o piezas a trabajar, materiales proyectados, solidos o fluidos)</t>
    </r>
  </si>
  <si>
    <t>Realizar inspecciones de seguridad generales  y especificas a maquinas, equipos, herramientas utilizados en los diferentes procesos e implemntar programa  de mantenimiento preventivo y correctivo de los mismos. Capacitar a los trabajadores en Peligros Mecanicos y entrenamiento especifico de la tarea. Capacitacion en manejo seguro de herramientas y en prevension de lesiones de mano.</t>
  </si>
</sst>
</file>

<file path=xl/styles.xml><?xml version="1.0" encoding="utf-8"?>
<styleSheet xmlns="http://schemas.openxmlformats.org/spreadsheetml/2006/main">
  <fonts count="23">
    <font>
      <sz val="10"/>
      <name val="Arial"/>
      <family val="2"/>
    </font>
    <font>
      <sz val="10"/>
      <name val="Arial"/>
      <family val="2"/>
    </font>
    <font>
      <b/>
      <sz val="10"/>
      <name val="Arial"/>
      <family val="2"/>
    </font>
    <font>
      <b/>
      <sz val="9"/>
      <name val="Arial"/>
      <family val="2"/>
    </font>
    <font>
      <sz val="10"/>
      <name val="Calibri"/>
      <family val="2"/>
      <scheme val="minor"/>
    </font>
    <font>
      <b/>
      <sz val="10"/>
      <name val="Calibri"/>
      <family val="2"/>
      <scheme val="minor"/>
    </font>
    <font>
      <sz val="10"/>
      <color theme="0"/>
      <name val="Calibri"/>
      <family val="2"/>
      <scheme val="minor"/>
    </font>
    <font>
      <b/>
      <sz val="9"/>
      <name val="Calibri"/>
      <family val="2"/>
      <scheme val="minor"/>
    </font>
    <font>
      <u/>
      <sz val="12"/>
      <name val="Calibri"/>
      <family val="2"/>
      <scheme val="minor"/>
    </font>
    <font>
      <b/>
      <sz val="14"/>
      <name val="Calibri"/>
      <family val="2"/>
      <scheme val="minor"/>
    </font>
    <font>
      <b/>
      <u/>
      <sz val="12"/>
      <name val="Calibri"/>
      <family val="2"/>
      <scheme val="minor"/>
    </font>
    <font>
      <sz val="8"/>
      <name val="Calibri"/>
      <family val="2"/>
      <scheme val="minor"/>
    </font>
    <font>
      <b/>
      <sz val="12"/>
      <name val="Calibri"/>
      <family val="2"/>
      <scheme val="minor"/>
    </font>
    <font>
      <b/>
      <sz val="11"/>
      <name val="Calibri"/>
      <family val="2"/>
      <scheme val="minor"/>
    </font>
    <font>
      <sz val="10"/>
      <color theme="1"/>
      <name val="Calibri"/>
      <family val="2"/>
      <scheme val="minor"/>
    </font>
    <font>
      <b/>
      <sz val="14"/>
      <name val="Arial"/>
      <family val="2"/>
    </font>
    <font>
      <sz val="14"/>
      <name val="Arial"/>
      <family val="2"/>
    </font>
    <font>
      <b/>
      <u/>
      <sz val="14"/>
      <name val="Arial"/>
      <family val="2"/>
    </font>
    <font>
      <sz val="7"/>
      <name val="Calibri"/>
      <family val="2"/>
      <scheme val="minor"/>
    </font>
    <font>
      <sz val="12"/>
      <name val="Calibri"/>
      <family val="2"/>
      <scheme val="minor"/>
    </font>
    <font>
      <sz val="10"/>
      <color indexed="8"/>
      <name val="Calibri"/>
      <family val="2"/>
      <scheme val="minor"/>
    </font>
    <font>
      <sz val="12"/>
      <name val="Arial"/>
      <family val="2"/>
    </font>
    <font>
      <b/>
      <sz val="10"/>
      <color indexed="8"/>
      <name val="Calibri"/>
      <family val="2"/>
      <scheme val="minor"/>
    </font>
  </fonts>
  <fills count="18">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9"/>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rgb="FFFF0000"/>
        <bgColor indexed="64"/>
      </patternFill>
    </fill>
    <fill>
      <patternFill patternType="solid">
        <fgColor theme="0"/>
        <bgColor indexed="64"/>
      </patternFill>
    </fill>
    <fill>
      <patternFill patternType="solid">
        <fgColor rgb="FFD4CAD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rgb="FF92D050"/>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503">
    <xf numFmtId="0" fontId="0" fillId="0" borderId="0" xfId="0"/>
    <xf numFmtId="0" fontId="2" fillId="0" borderId="0" xfId="0" applyFont="1"/>
    <xf numFmtId="0" fontId="0" fillId="0" borderId="0" xfId="0" applyAlignment="1">
      <alignment wrapText="1"/>
    </xf>
    <xf numFmtId="0" fontId="2" fillId="0" borderId="0" xfId="0" applyFont="1" applyAlignment="1">
      <alignment wrapText="1"/>
    </xf>
    <xf numFmtId="0" fontId="3" fillId="0" borderId="0" xfId="0" applyFont="1" applyAlignment="1">
      <alignment horizontal="left" vertical="center" wrapText="1"/>
    </xf>
    <xf numFmtId="0" fontId="7" fillId="4" borderId="14" xfId="1" applyFont="1" applyFill="1" applyBorder="1" applyAlignment="1">
      <alignment horizontal="center" vertical="center" textRotation="90" wrapText="1"/>
    </xf>
    <xf numFmtId="0" fontId="7" fillId="4" borderId="5" xfId="1" applyFont="1" applyFill="1" applyBorder="1" applyAlignment="1">
      <alignment horizontal="center" vertical="center" textRotation="90" wrapText="1"/>
    </xf>
    <xf numFmtId="0" fontId="7" fillId="4" borderId="16" xfId="1" applyFont="1" applyFill="1" applyBorder="1" applyAlignment="1">
      <alignment horizontal="center" vertical="center" textRotation="90" wrapText="1"/>
    </xf>
    <xf numFmtId="0" fontId="7" fillId="4" borderId="17" xfId="1" applyFont="1" applyFill="1" applyBorder="1" applyAlignment="1">
      <alignment horizontal="center" vertical="center" textRotation="90" wrapText="1"/>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19" xfId="0" applyFont="1" applyFill="1" applyBorder="1" applyAlignment="1" applyProtection="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6" borderId="18" xfId="0" applyFont="1" applyFill="1" applyBorder="1" applyAlignment="1">
      <alignment horizontal="center" vertical="center" wrapText="1"/>
    </xf>
    <xf numFmtId="0" fontId="4" fillId="6" borderId="20" xfId="0" applyFont="1" applyFill="1" applyBorder="1" applyAlignment="1">
      <alignment horizontal="center" vertical="center"/>
    </xf>
    <xf numFmtId="0" fontId="4" fillId="6" borderId="21" xfId="0" applyFont="1" applyFill="1" applyBorder="1" applyAlignment="1">
      <alignment horizontal="center" vertical="center"/>
    </xf>
    <xf numFmtId="0" fontId="4" fillId="6" borderId="21" xfId="0" applyFont="1" applyFill="1" applyBorder="1" applyAlignment="1" applyProtection="1">
      <alignment horizontal="center" vertical="center"/>
    </xf>
    <xf numFmtId="0" fontId="5" fillId="6" borderId="20" xfId="0" applyFont="1" applyFill="1" applyBorder="1" applyAlignment="1">
      <alignment horizontal="center" vertical="center"/>
    </xf>
    <xf numFmtId="0" fontId="5" fillId="6" borderId="21" xfId="0" applyFont="1" applyFill="1" applyBorder="1" applyAlignment="1">
      <alignment horizontal="center" vertical="center"/>
    </xf>
    <xf numFmtId="0" fontId="5" fillId="6" borderId="20"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0" borderId="0" xfId="0" applyFont="1" applyAlignment="1">
      <alignment horizontal="center" vertical="center"/>
    </xf>
    <xf numFmtId="0" fontId="4" fillId="4" borderId="12" xfId="0" applyFont="1" applyFill="1" applyBorder="1" applyAlignment="1">
      <alignment horizontal="center" vertical="center"/>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6" borderId="43" xfId="0" applyFont="1" applyFill="1" applyBorder="1" applyAlignment="1">
      <alignment horizontal="justify" vertical="center" wrapText="1"/>
    </xf>
    <xf numFmtId="0" fontId="4" fillId="6" borderId="18" xfId="0" applyFont="1" applyFill="1" applyBorder="1" applyAlignment="1">
      <alignment horizontal="justify" vertical="center" wrapText="1"/>
    </xf>
    <xf numFmtId="0" fontId="4" fillId="6" borderId="19" xfId="0" applyFont="1" applyFill="1" applyBorder="1" applyAlignment="1">
      <alignment horizontal="justify" vertical="top" wrapText="1"/>
    </xf>
    <xf numFmtId="0" fontId="4" fillId="6" borderId="20" xfId="0" applyFont="1" applyFill="1" applyBorder="1" applyAlignment="1">
      <alignment horizontal="justify" vertical="center" wrapText="1"/>
    </xf>
    <xf numFmtId="0" fontId="4" fillId="6" borderId="21" xfId="0" applyFont="1" applyFill="1" applyBorder="1" applyAlignment="1">
      <alignment horizontal="justify" vertical="center" wrapText="1"/>
    </xf>
    <xf numFmtId="0" fontId="4" fillId="6" borderId="44" xfId="0" applyFont="1" applyFill="1" applyBorder="1" applyAlignment="1">
      <alignment horizontal="justify" vertical="center" wrapText="1"/>
    </xf>
    <xf numFmtId="0" fontId="4" fillId="6" borderId="12" xfId="0" applyFont="1" applyFill="1" applyBorder="1" applyAlignment="1">
      <alignment horizontal="justify" vertical="center" wrapText="1"/>
    </xf>
    <xf numFmtId="0" fontId="4" fillId="6" borderId="32" xfId="0" applyFont="1" applyFill="1" applyBorder="1" applyAlignment="1">
      <alignment horizontal="justify" vertical="center" wrapText="1"/>
    </xf>
    <xf numFmtId="0" fontId="4" fillId="6" borderId="42" xfId="0" applyFont="1" applyFill="1" applyBorder="1" applyAlignment="1">
      <alignment horizontal="justify" vertical="center" wrapText="1"/>
    </xf>
    <xf numFmtId="0" fontId="4" fillId="6" borderId="20" xfId="0" applyFont="1" applyFill="1" applyBorder="1" applyAlignment="1">
      <alignment horizontal="justify" vertical="center"/>
    </xf>
    <xf numFmtId="0" fontId="4" fillId="6" borderId="21" xfId="0" applyFont="1" applyFill="1" applyBorder="1" applyAlignment="1">
      <alignment horizontal="justify" vertical="center"/>
    </xf>
    <xf numFmtId="0" fontId="4" fillId="6" borderId="45" xfId="0" applyFont="1" applyFill="1" applyBorder="1" applyAlignment="1">
      <alignment horizontal="justify" vertical="center"/>
    </xf>
    <xf numFmtId="0" fontId="4" fillId="6" borderId="46" xfId="0" applyFont="1" applyFill="1" applyBorder="1" applyAlignment="1">
      <alignment horizontal="justify" vertical="center"/>
    </xf>
    <xf numFmtId="0" fontId="4" fillId="6" borderId="46" xfId="0" applyFont="1" applyFill="1" applyBorder="1" applyAlignment="1">
      <alignment horizontal="justify" vertical="center" wrapText="1"/>
    </xf>
    <xf numFmtId="0" fontId="4" fillId="6" borderId="45" xfId="0" applyFont="1" applyFill="1" applyBorder="1" applyAlignment="1">
      <alignment horizontal="center" vertical="center"/>
    </xf>
    <xf numFmtId="0" fontId="4" fillId="6" borderId="16" xfId="0" applyFont="1" applyFill="1" applyBorder="1" applyAlignment="1">
      <alignment horizontal="justify" vertical="center" wrapText="1"/>
    </xf>
    <xf numFmtId="0" fontId="4" fillId="6" borderId="45" xfId="0" applyFont="1" applyFill="1" applyBorder="1" applyAlignment="1">
      <alignment horizontal="justify" vertical="top" wrapText="1"/>
    </xf>
    <xf numFmtId="0" fontId="4" fillId="6" borderId="19" xfId="0" applyFont="1" applyFill="1" applyBorder="1" applyAlignment="1">
      <alignment horizontal="justify" vertical="center" wrapText="1"/>
    </xf>
    <xf numFmtId="0" fontId="7" fillId="4" borderId="14" xfId="1" applyFont="1" applyFill="1" applyBorder="1" applyAlignment="1">
      <alignment horizontal="center" vertical="center" textRotation="90" wrapText="1"/>
    </xf>
    <xf numFmtId="0" fontId="7" fillId="4" borderId="16" xfId="1" applyFont="1" applyFill="1" applyBorder="1" applyAlignment="1">
      <alignment horizontal="center" vertical="center" textRotation="90" wrapText="1"/>
    </xf>
    <xf numFmtId="0" fontId="7" fillId="4" borderId="5" xfId="1" applyFont="1" applyFill="1" applyBorder="1" applyAlignment="1">
      <alignment horizontal="center" vertical="center" textRotation="90" wrapText="1"/>
    </xf>
    <xf numFmtId="0" fontId="7" fillId="4" borderId="14" xfId="1" applyFont="1" applyFill="1" applyBorder="1" applyAlignment="1">
      <alignment horizontal="center" vertical="center" textRotation="90" wrapText="1"/>
    </xf>
    <xf numFmtId="0" fontId="7" fillId="4" borderId="16" xfId="1" applyFont="1" applyFill="1" applyBorder="1" applyAlignment="1">
      <alignment horizontal="center" vertical="center" textRotation="90" wrapText="1"/>
    </xf>
    <xf numFmtId="0" fontId="7" fillId="4" borderId="5" xfId="1" applyFont="1" applyFill="1" applyBorder="1" applyAlignment="1">
      <alignment horizontal="center" vertical="center" textRotation="90" wrapText="1"/>
    </xf>
    <xf numFmtId="0" fontId="4" fillId="6" borderId="0" xfId="0" applyFont="1" applyFill="1" applyBorder="1" applyAlignment="1">
      <alignment horizontal="center" vertical="center" textRotation="90" wrapText="1"/>
    </xf>
    <xf numFmtId="0" fontId="4" fillId="6" borderId="0" xfId="0" applyFont="1" applyFill="1" applyBorder="1" applyAlignment="1">
      <alignment horizontal="center" vertical="center" textRotation="90"/>
    </xf>
    <xf numFmtId="0" fontId="4" fillId="6" borderId="0" xfId="0" applyFont="1" applyFill="1" applyBorder="1" applyAlignment="1">
      <alignment horizontal="justify" vertical="center" textRotation="90" wrapText="1"/>
    </xf>
    <xf numFmtId="0" fontId="4" fillId="6" borderId="0" xfId="0" applyFont="1" applyFill="1" applyBorder="1" applyAlignment="1">
      <alignment horizontal="center" vertical="center"/>
    </xf>
    <xf numFmtId="0" fontId="4" fillId="6" borderId="0" xfId="0" applyFont="1" applyFill="1" applyBorder="1" applyAlignment="1">
      <alignment horizontal="center" vertical="center" wrapText="1"/>
    </xf>
    <xf numFmtId="0" fontId="4" fillId="6" borderId="0" xfId="0" applyFont="1" applyFill="1" applyBorder="1" applyAlignment="1">
      <alignment horizontal="justify" vertical="center" wrapText="1"/>
    </xf>
    <xf numFmtId="0" fontId="4" fillId="6" borderId="0" xfId="0" applyFont="1" applyFill="1" applyBorder="1" applyAlignment="1">
      <alignment horizontal="justify" vertical="center"/>
    </xf>
    <xf numFmtId="0" fontId="4" fillId="6" borderId="0" xfId="0" applyFont="1" applyFill="1" applyBorder="1" applyAlignment="1" applyProtection="1">
      <alignment horizontal="center" vertical="center"/>
    </xf>
    <xf numFmtId="0" fontId="5" fillId="6" borderId="0" xfId="0" applyFont="1" applyFill="1" applyBorder="1" applyAlignment="1">
      <alignment horizontal="center" vertical="center"/>
    </xf>
    <xf numFmtId="0" fontId="5" fillId="6" borderId="0" xfId="0" applyFont="1" applyFill="1" applyBorder="1" applyAlignment="1">
      <alignment horizontal="center" vertical="center" wrapText="1"/>
    </xf>
    <xf numFmtId="0" fontId="4" fillId="6" borderId="46" xfId="0" applyFont="1" applyFill="1" applyBorder="1" applyAlignment="1">
      <alignment horizontal="center" vertical="center"/>
    </xf>
    <xf numFmtId="0" fontId="4" fillId="6" borderId="47" xfId="0" applyFont="1" applyFill="1" applyBorder="1" applyAlignment="1">
      <alignment horizontal="justify" vertical="center" wrapText="1"/>
    </xf>
    <xf numFmtId="0" fontId="4" fillId="6" borderId="45" xfId="0" applyFont="1" applyFill="1" applyBorder="1" applyAlignment="1">
      <alignment horizontal="justify" vertical="center" wrapText="1"/>
    </xf>
    <xf numFmtId="0" fontId="4" fillId="3" borderId="2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20" xfId="0" applyFont="1" applyFill="1" applyBorder="1" applyAlignment="1">
      <alignment horizontal="center" vertical="center"/>
    </xf>
    <xf numFmtId="0" fontId="11"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4" fillId="0" borderId="47"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0" xfId="0" applyFont="1" applyFill="1" applyBorder="1" applyAlignment="1">
      <alignment horizontal="center" vertical="center"/>
    </xf>
    <xf numFmtId="0" fontId="9" fillId="0" borderId="12" xfId="1" applyFont="1" applyFill="1" applyBorder="1" applyAlignment="1">
      <alignment horizontal="center" vertical="center" textRotation="90" wrapText="1"/>
    </xf>
    <xf numFmtId="0" fontId="9" fillId="0" borderId="26" xfId="1" applyFont="1" applyFill="1" applyBorder="1" applyAlignment="1">
      <alignment horizontal="center" vertical="center" textRotation="90" wrapText="1"/>
    </xf>
    <xf numFmtId="0" fontId="12" fillId="0" borderId="12" xfId="1" applyFont="1" applyFill="1" applyBorder="1" applyAlignment="1">
      <alignment horizontal="center" vertical="center" textRotation="90" wrapText="1"/>
    </xf>
    <xf numFmtId="0" fontId="12" fillId="0" borderId="26" xfId="1" applyFont="1" applyFill="1" applyBorder="1" applyAlignment="1">
      <alignment horizontal="center" vertical="center" textRotation="90" wrapText="1"/>
    </xf>
    <xf numFmtId="0" fontId="4" fillId="0" borderId="20" xfId="0" applyFont="1" applyFill="1" applyBorder="1" applyAlignment="1" applyProtection="1">
      <alignment horizontal="center" vertical="center" wrapText="1"/>
    </xf>
    <xf numFmtId="0" fontId="5" fillId="0" borderId="21" xfId="0" applyFont="1" applyFill="1" applyBorder="1" applyAlignment="1">
      <alignment horizontal="center" vertical="center"/>
    </xf>
    <xf numFmtId="0" fontId="5" fillId="0" borderId="20" xfId="0" applyFont="1" applyFill="1" applyBorder="1" applyAlignment="1">
      <alignment horizontal="center" vertical="center"/>
    </xf>
    <xf numFmtId="0" fontId="12" fillId="0" borderId="14" xfId="1" applyFont="1" applyFill="1" applyBorder="1" applyAlignment="1">
      <alignment vertical="center" wrapText="1"/>
    </xf>
    <xf numFmtId="0" fontId="12" fillId="0" borderId="14" xfId="1" applyFont="1" applyFill="1" applyBorder="1" applyAlignment="1">
      <alignment horizontal="center" vertical="center" textRotation="90" wrapText="1"/>
    </xf>
    <xf numFmtId="0" fontId="13" fillId="0" borderId="14" xfId="1" applyFont="1" applyFill="1" applyBorder="1" applyAlignment="1">
      <alignment horizontal="center" vertical="center" textRotation="90"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5" fillId="0" borderId="6"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wrapText="1"/>
    </xf>
    <xf numFmtId="0" fontId="0" fillId="0" borderId="1" xfId="0" applyFill="1" applyBorder="1"/>
    <xf numFmtId="0" fontId="0" fillId="0" borderId="0" xfId="0" applyFill="1"/>
    <xf numFmtId="0" fontId="2" fillId="0" borderId="1" xfId="0" applyFont="1" applyFill="1" applyBorder="1"/>
    <xf numFmtId="0" fontId="1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9" fillId="0" borderId="14" xfId="1" applyFont="1" applyFill="1" applyBorder="1" applyAlignment="1">
      <alignment horizontal="center" vertical="center" textRotation="90" wrapText="1"/>
    </xf>
    <xf numFmtId="0" fontId="5" fillId="10" borderId="21" xfId="0" applyFont="1" applyFill="1" applyBorder="1" applyAlignment="1">
      <alignment horizontal="center" vertical="center" wrapText="1"/>
    </xf>
    <xf numFmtId="0" fontId="5" fillId="12" borderId="21" xfId="0" applyFont="1" applyFill="1" applyBorder="1" applyAlignment="1">
      <alignment horizontal="center" vertical="center" wrapText="1"/>
    </xf>
    <xf numFmtId="0" fontId="4" fillId="0" borderId="20" xfId="0" applyFont="1" applyFill="1" applyBorder="1" applyAlignment="1">
      <alignment horizontal="justify" vertical="center" wrapText="1"/>
    </xf>
    <xf numFmtId="0" fontId="4" fillId="0" borderId="42" xfId="0" applyFont="1" applyFill="1" applyBorder="1" applyAlignment="1">
      <alignment horizontal="justify" vertical="center" wrapText="1"/>
    </xf>
    <xf numFmtId="0" fontId="5" fillId="13" borderId="20" xfId="0" applyFont="1" applyFill="1" applyBorder="1" applyAlignment="1">
      <alignment horizontal="center" vertical="center"/>
    </xf>
    <xf numFmtId="0" fontId="5" fillId="14" borderId="20" xfId="0" applyFont="1" applyFill="1" applyBorder="1" applyAlignment="1">
      <alignment horizontal="center" vertical="center"/>
    </xf>
    <xf numFmtId="0" fontId="9" fillId="0" borderId="15" xfId="1" applyFont="1" applyFill="1" applyBorder="1" applyAlignment="1">
      <alignment horizontal="center" vertical="center" textRotation="90" wrapText="1"/>
    </xf>
    <xf numFmtId="0" fontId="12" fillId="0" borderId="15" xfId="1" applyFont="1" applyFill="1" applyBorder="1" applyAlignment="1">
      <alignment horizontal="center" vertical="center" textRotation="90" wrapText="1"/>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xf>
    <xf numFmtId="0" fontId="5" fillId="10"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5" fillId="14" borderId="1" xfId="0" applyFont="1" applyFill="1" applyBorder="1" applyAlignment="1">
      <alignment horizontal="center" vertical="center"/>
    </xf>
    <xf numFmtId="0" fontId="12" fillId="0" borderId="14" xfId="1" applyFont="1" applyFill="1" applyBorder="1" applyAlignment="1">
      <alignment horizontal="center" vertical="center" wrapText="1"/>
    </xf>
    <xf numFmtId="0" fontId="4" fillId="0" borderId="51" xfId="0" applyFont="1" applyFill="1" applyBorder="1" applyAlignment="1">
      <alignment horizontal="center" vertical="center" wrapText="1"/>
    </xf>
    <xf numFmtId="0" fontId="5" fillId="0" borderId="14" xfId="1" applyFont="1" applyFill="1" applyBorder="1" applyAlignment="1">
      <alignment horizontal="center" vertical="center" textRotation="90" wrapText="1"/>
    </xf>
    <xf numFmtId="0" fontId="9" fillId="0" borderId="14" xfId="1" applyFont="1" applyFill="1" applyBorder="1" applyAlignment="1">
      <alignment horizontal="center" vertical="center" textRotation="90" wrapText="1"/>
    </xf>
    <xf numFmtId="0" fontId="4" fillId="0" borderId="3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xf>
    <xf numFmtId="0" fontId="5" fillId="15" borderId="21" xfId="0" applyFont="1" applyFill="1" applyBorder="1" applyAlignment="1">
      <alignment horizontal="center" vertical="center"/>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justify" vertical="justify" wrapText="1"/>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51" xfId="0" applyFont="1" applyFill="1" applyBorder="1" applyAlignment="1">
      <alignment vertical="center" wrapText="1"/>
    </xf>
    <xf numFmtId="0" fontId="5" fillId="15" borderId="1" xfId="0" applyFont="1" applyFill="1" applyBorder="1" applyAlignment="1">
      <alignment horizontal="center" vertical="center"/>
    </xf>
    <xf numFmtId="0" fontId="4"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7" xfId="0" applyFont="1" applyFill="1" applyBorder="1" applyAlignment="1">
      <alignment vertical="center" wrapText="1"/>
    </xf>
    <xf numFmtId="0" fontId="4" fillId="0" borderId="1" xfId="0" applyFont="1" applyFill="1" applyBorder="1" applyAlignment="1">
      <alignment vertical="center" wrapText="1"/>
    </xf>
    <xf numFmtId="0" fontId="4" fillId="0" borderId="1" xfId="1" applyFont="1" applyFill="1" applyBorder="1" applyAlignment="1">
      <alignment horizontal="justify" vertical="center" wrapText="1"/>
    </xf>
    <xf numFmtId="0" fontId="20" fillId="16" borderId="1" xfId="1" applyFont="1" applyFill="1" applyBorder="1" applyAlignment="1">
      <alignment horizontal="justify" vertical="center"/>
    </xf>
    <xf numFmtId="0" fontId="4" fillId="16" borderId="1" xfId="1" applyFont="1" applyFill="1" applyBorder="1" applyAlignment="1">
      <alignment horizontal="center" vertical="center"/>
    </xf>
    <xf numFmtId="0" fontId="4" fillId="0" borderId="1" xfId="1" applyFont="1" applyFill="1" applyBorder="1" applyAlignment="1">
      <alignment horizontal="justify" vertical="center"/>
    </xf>
    <xf numFmtId="0" fontId="14" fillId="0" borderId="1" xfId="1" applyFont="1" applyFill="1" applyBorder="1" applyAlignment="1">
      <alignment horizontal="justify" vertical="center" wrapText="1"/>
    </xf>
    <xf numFmtId="0" fontId="4" fillId="16" borderId="1" xfId="1" applyFont="1" applyFill="1" applyBorder="1" applyAlignment="1">
      <alignment horizontal="center" vertical="center" wrapText="1"/>
    </xf>
    <xf numFmtId="0" fontId="20" fillId="16" borderId="1" xfId="1" applyFont="1" applyFill="1" applyBorder="1" applyAlignment="1">
      <alignment horizontal="justify" vertical="center" wrapText="1"/>
    </xf>
    <xf numFmtId="0" fontId="20" fillId="16" borderId="48" xfId="1" applyFont="1" applyFill="1" applyBorder="1" applyAlignment="1">
      <alignment horizontal="justify" vertical="center" wrapText="1"/>
    </xf>
    <xf numFmtId="0" fontId="4" fillId="0" borderId="1" xfId="0" applyFont="1" applyFill="1" applyBorder="1" applyAlignment="1">
      <alignment horizontal="justify" vertical="center" wrapText="1"/>
    </xf>
    <xf numFmtId="0" fontId="9" fillId="0" borderId="14" xfId="1" applyFont="1" applyFill="1" applyBorder="1" applyAlignment="1">
      <alignment horizontal="center" vertical="center" textRotation="90" wrapText="1"/>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textRotation="90" wrapText="1"/>
    </xf>
    <xf numFmtId="0" fontId="4" fillId="0" borderId="58" xfId="0" applyFont="1" applyFill="1" applyBorder="1" applyAlignment="1">
      <alignment horizontal="center" vertical="center" wrapText="1"/>
    </xf>
    <xf numFmtId="0" fontId="0" fillId="0" borderId="5" xfId="0"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46" xfId="0" applyFont="1" applyFill="1" applyBorder="1" applyAlignment="1">
      <alignment horizontal="center" vertical="center" wrapText="1"/>
    </xf>
    <xf numFmtId="0" fontId="9" fillId="0" borderId="14" xfId="1"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xf>
    <xf numFmtId="0" fontId="4" fillId="0" borderId="5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1" xfId="0" applyFont="1" applyFill="1" applyBorder="1" applyAlignment="1">
      <alignment horizontal="justify" vertical="center" wrapText="1"/>
    </xf>
    <xf numFmtId="0" fontId="4" fillId="0" borderId="1" xfId="0" applyFont="1" applyBorder="1" applyAlignment="1">
      <alignment horizontal="center" vertical="center" textRotation="90"/>
    </xf>
    <xf numFmtId="0" fontId="4" fillId="0" borderId="21" xfId="0" applyFont="1" applyFill="1" applyBorder="1" applyAlignment="1">
      <alignment horizontal="center" vertical="center" wrapText="1"/>
    </xf>
    <xf numFmtId="0" fontId="1" fillId="16" borderId="1" xfId="1" applyFont="1" applyFill="1" applyBorder="1" applyAlignment="1" applyProtection="1">
      <alignment horizontal="center" vertical="center" wrapText="1"/>
      <protection locked="0"/>
    </xf>
    <xf numFmtId="0" fontId="1" fillId="16" borderId="1" xfId="1" applyFont="1" applyFill="1" applyBorder="1" applyAlignment="1" applyProtection="1">
      <alignment horizontal="center" vertical="center" wrapText="1"/>
    </xf>
    <xf numFmtId="0" fontId="4" fillId="16" borderId="7"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vertical="center" wrapText="1"/>
    </xf>
    <xf numFmtId="0" fontId="14" fillId="0" borderId="48" xfId="1" applyFont="1" applyFill="1" applyBorder="1" applyAlignment="1">
      <alignment horizontal="justify" vertical="center" wrapText="1"/>
    </xf>
    <xf numFmtId="0" fontId="12" fillId="0" borderId="1" xfId="1" applyFont="1" applyFill="1" applyBorder="1" applyAlignment="1">
      <alignment horizontal="center" vertical="center" wrapText="1"/>
    </xf>
    <xf numFmtId="0" fontId="9" fillId="0" borderId="14" xfId="1"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6" xfId="0" applyFont="1" applyFill="1" applyBorder="1" applyAlignment="1">
      <alignment horizontal="justify" vertical="center" wrapText="1"/>
    </xf>
    <xf numFmtId="0" fontId="5" fillId="11" borderId="2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21" fillId="16" borderId="1" xfId="1" applyFont="1" applyFill="1" applyBorder="1" applyAlignment="1" applyProtection="1">
      <alignment horizontal="center" vertical="center" wrapText="1"/>
      <protection locked="0"/>
    </xf>
    <xf numFmtId="0" fontId="21" fillId="16" borderId="1" xfId="1" applyFont="1" applyFill="1" applyBorder="1" applyAlignment="1" applyProtection="1">
      <alignment horizontal="center" vertical="center" wrapText="1"/>
    </xf>
    <xf numFmtId="0" fontId="14" fillId="0" borderId="1" xfId="1" applyFont="1" applyFill="1" applyBorder="1" applyAlignment="1">
      <alignment vertical="center" wrapText="1"/>
    </xf>
    <xf numFmtId="0" fontId="4" fillId="0" borderId="1" xfId="0" applyFont="1" applyBorder="1" applyAlignment="1">
      <alignment horizontal="center" vertical="center"/>
    </xf>
    <xf numFmtId="0" fontId="4" fillId="0" borderId="1" xfId="0" applyNumberFormat="1" applyFont="1" applyFill="1" applyBorder="1" applyAlignment="1">
      <alignment horizontal="justify" vertical="justify" wrapText="1"/>
    </xf>
    <xf numFmtId="0" fontId="4" fillId="0" borderId="1" xfId="0" applyFont="1" applyFill="1" applyBorder="1" applyAlignment="1">
      <alignment horizontal="center" vertical="center" textRotation="90"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12" fillId="11" borderId="1" xfId="1" applyFont="1" applyFill="1" applyBorder="1" applyAlignment="1">
      <alignment horizontal="center" vertical="center" wrapText="1"/>
    </xf>
    <xf numFmtId="0" fontId="9" fillId="0" borderId="1" xfId="1" applyFont="1" applyFill="1" applyBorder="1" applyAlignment="1">
      <alignment horizontal="center" vertical="center" textRotation="90" wrapText="1"/>
    </xf>
    <xf numFmtId="0" fontId="4" fillId="16" borderId="51" xfId="1" applyFont="1" applyFill="1" applyBorder="1" applyAlignment="1" applyProtection="1">
      <alignment horizontal="center" vertical="center" wrapText="1"/>
      <protection locked="0"/>
    </xf>
    <xf numFmtId="0" fontId="4" fillId="16" borderId="51" xfId="1" applyFont="1" applyFill="1" applyBorder="1" applyAlignment="1" applyProtection="1">
      <alignment horizontal="center" vertical="center" wrapText="1"/>
    </xf>
    <xf numFmtId="0" fontId="12" fillId="10" borderId="1" xfId="1" applyFont="1" applyFill="1" applyBorder="1" applyAlignment="1">
      <alignment horizontal="center" vertical="center" wrapText="1"/>
    </xf>
    <xf numFmtId="0" fontId="4" fillId="0" borderId="32" xfId="0" applyFont="1" applyFill="1" applyBorder="1" applyAlignment="1">
      <alignment horizontal="justify" vertical="center" wrapText="1"/>
    </xf>
    <xf numFmtId="0" fontId="9" fillId="0" borderId="14" xfId="1" applyFont="1" applyFill="1" applyBorder="1" applyAlignment="1">
      <alignment horizontal="center" vertical="center" textRotation="90" wrapText="1"/>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5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51" xfId="0" applyFont="1" applyFill="1" applyBorder="1" applyAlignment="1">
      <alignment horizontal="justify" vertical="center" wrapText="1"/>
    </xf>
    <xf numFmtId="0" fontId="4" fillId="0" borderId="2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0" fillId="0" borderId="1" xfId="1" applyFont="1" applyBorder="1" applyAlignment="1">
      <alignment horizontal="justify" vertical="center" wrapText="1"/>
    </xf>
    <xf numFmtId="0" fontId="20" fillId="16" borderId="1" xfId="0" applyFont="1" applyFill="1" applyBorder="1" applyAlignment="1">
      <alignment horizontal="justify" vertical="center" wrapText="1"/>
    </xf>
    <xf numFmtId="0" fontId="9" fillId="0" borderId="14" xfId="1"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textRotation="90" wrapText="1"/>
      <protection locked="0"/>
    </xf>
    <xf numFmtId="0" fontId="4" fillId="0" borderId="0" xfId="0" applyFont="1" applyFill="1" applyAlignment="1">
      <alignment horizontal="center" vertical="center"/>
    </xf>
    <xf numFmtId="0" fontId="4" fillId="0" borderId="17" xfId="0" applyFont="1" applyFill="1" applyBorder="1" applyAlignment="1">
      <alignment horizontal="center" vertical="center" textRotation="90"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xf>
    <xf numFmtId="0" fontId="4" fillId="0" borderId="58"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1"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0" borderId="51" xfId="0" applyFont="1" applyFill="1" applyBorder="1" applyAlignment="1">
      <alignment vertical="center" textRotation="90" wrapText="1"/>
    </xf>
    <xf numFmtId="0" fontId="4" fillId="0" borderId="56" xfId="0" applyFont="1" applyFill="1" applyBorder="1" applyAlignment="1">
      <alignment vertical="center" textRotation="90" wrapText="1"/>
    </xf>
    <xf numFmtId="0" fontId="4" fillId="0" borderId="7" xfId="0" applyFont="1" applyFill="1" applyBorder="1" applyAlignment="1">
      <alignment vertical="center" textRotation="90" wrapText="1"/>
    </xf>
    <xf numFmtId="0" fontId="4" fillId="0" borderId="0" xfId="0" applyFont="1" applyFill="1" applyBorder="1" applyAlignment="1">
      <alignment horizontal="center" vertical="center" textRotation="90"/>
    </xf>
    <xf numFmtId="0" fontId="4" fillId="0" borderId="0" xfId="0" applyFont="1" applyFill="1" applyBorder="1" applyAlignment="1">
      <alignment horizontal="center" vertical="center" textRotation="90" wrapText="1"/>
    </xf>
    <xf numFmtId="0" fontId="4" fillId="0" borderId="0" xfId="0" applyFont="1" applyFill="1" applyBorder="1" applyAlignment="1">
      <alignment vertical="center" textRotation="90" wrapText="1"/>
    </xf>
    <xf numFmtId="0" fontId="11" fillId="0" borderId="0"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lignment horizontal="center" vertical="center"/>
    </xf>
    <xf numFmtId="0" fontId="5" fillId="14" borderId="0" xfId="0" applyFont="1" applyFill="1" applyBorder="1" applyAlignment="1">
      <alignment horizontal="center" vertical="center"/>
    </xf>
    <xf numFmtId="0" fontId="5" fillId="12" borderId="0" xfId="0" applyFont="1" applyFill="1" applyBorder="1" applyAlignment="1">
      <alignment horizontal="center" vertical="center" wrapText="1"/>
    </xf>
    <xf numFmtId="0" fontId="4" fillId="0" borderId="0"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17" borderId="1" xfId="1" applyFont="1" applyFill="1" applyBorder="1" applyAlignment="1" applyProtection="1">
      <alignment horizontal="center" vertical="center" wrapText="1"/>
      <protection locked="0"/>
    </xf>
    <xf numFmtId="0" fontId="4" fillId="16"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1" xfId="1" applyFont="1" applyFill="1" applyBorder="1" applyAlignment="1">
      <alignment horizontal="justify" vertical="center" wrapText="1"/>
    </xf>
    <xf numFmtId="0" fontId="20" fillId="0" borderId="1" xfId="1" applyFont="1" applyBorder="1" applyAlignment="1">
      <alignment horizontal="justify" vertical="center"/>
    </xf>
    <xf numFmtId="0" fontId="4" fillId="0" borderId="1" xfId="1" applyFont="1" applyBorder="1" applyAlignment="1">
      <alignment horizontal="justify" vertical="center" wrapText="1"/>
    </xf>
    <xf numFmtId="0" fontId="4" fillId="0" borderId="51" xfId="1" applyFont="1" applyBorder="1" applyAlignment="1">
      <alignment horizontal="center" vertical="center" wrapText="1"/>
    </xf>
    <xf numFmtId="0" fontId="4" fillId="0" borderId="1" xfId="0" applyFont="1" applyBorder="1"/>
    <xf numFmtId="0" fontId="4" fillId="10" borderId="1" xfId="0" applyFont="1" applyFill="1" applyBorder="1" applyAlignment="1">
      <alignment horizontal="center" vertical="center"/>
    </xf>
    <xf numFmtId="0" fontId="4" fillId="0" borderId="1"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 xfId="1" applyFont="1" applyFill="1" applyBorder="1" applyAlignment="1">
      <alignment horizontal="justify" vertical="center" wrapText="1"/>
    </xf>
    <xf numFmtId="0" fontId="4" fillId="11" borderId="1" xfId="0" applyFont="1" applyFill="1" applyBorder="1" applyAlignment="1">
      <alignment horizontal="center" vertical="center"/>
    </xf>
    <xf numFmtId="0" fontId="22" fillId="0" borderId="1" xfId="1" applyFont="1" applyFill="1" applyBorder="1" applyAlignment="1">
      <alignment horizontal="justify" vertical="center" wrapText="1"/>
    </xf>
    <xf numFmtId="0" fontId="20" fillId="0" borderId="7" xfId="1" applyFont="1" applyBorder="1" applyAlignment="1">
      <alignment horizontal="center" vertical="center" wrapText="1"/>
    </xf>
    <xf numFmtId="0" fontId="5" fillId="0" borderId="1" xfId="0" applyFont="1" applyFill="1" applyBorder="1" applyAlignment="1">
      <alignment horizontal="left" vertical="center" wrapText="1"/>
    </xf>
    <xf numFmtId="0" fontId="14" fillId="0" borderId="51" xfId="1" applyFont="1" applyFill="1" applyBorder="1" applyAlignment="1">
      <alignment horizontal="center" vertical="center" wrapText="1"/>
    </xf>
    <xf numFmtId="0" fontId="22" fillId="0" borderId="1" xfId="1" applyFont="1" applyBorder="1" applyAlignment="1">
      <alignment horizontal="center" vertical="center" wrapText="1"/>
    </xf>
    <xf numFmtId="0" fontId="20" fillId="0" borderId="51" xfId="1" applyFont="1" applyFill="1" applyBorder="1" applyAlignment="1">
      <alignment horizontal="justify" vertical="center" wrapText="1"/>
    </xf>
    <xf numFmtId="0" fontId="20" fillId="0" borderId="51" xfId="1" applyFont="1" applyBorder="1" applyAlignment="1">
      <alignment horizontal="center" vertical="center" wrapText="1"/>
    </xf>
    <xf numFmtId="0" fontId="20" fillId="0" borderId="56" xfId="1" applyFont="1" applyBorder="1" applyAlignment="1">
      <alignment horizontal="center" vertical="center" wrapText="1"/>
    </xf>
    <xf numFmtId="0" fontId="4" fillId="6" borderId="14" xfId="0" applyFont="1" applyFill="1" applyBorder="1" applyAlignment="1">
      <alignment horizontal="center" vertical="center" textRotation="90" wrapText="1"/>
    </xf>
    <xf numFmtId="0" fontId="4" fillId="6" borderId="16" xfId="0" applyFont="1" applyFill="1" applyBorder="1" applyAlignment="1">
      <alignment horizontal="center" vertical="center" textRotation="90" wrapText="1"/>
    </xf>
    <xf numFmtId="0" fontId="4" fillId="6" borderId="14" xfId="0" applyFont="1" applyFill="1" applyBorder="1" applyAlignment="1">
      <alignment horizontal="center" vertical="center" textRotation="90"/>
    </xf>
    <xf numFmtId="0" fontId="4" fillId="6" borderId="16" xfId="0" applyFont="1" applyFill="1" applyBorder="1" applyAlignment="1">
      <alignment horizontal="center" vertical="center" textRotation="90"/>
    </xf>
    <xf numFmtId="0" fontId="7" fillId="4" borderId="14" xfId="1" applyFont="1" applyFill="1" applyBorder="1" applyAlignment="1">
      <alignment horizontal="center" vertical="center" textRotation="90" wrapText="1"/>
    </xf>
    <xf numFmtId="0" fontId="7" fillId="4" borderId="16" xfId="1" applyFont="1" applyFill="1" applyBorder="1" applyAlignment="1">
      <alignment horizontal="center" vertical="center" textRotation="90" wrapText="1"/>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7" fillId="7" borderId="29" xfId="1" applyFont="1" applyFill="1" applyBorder="1" applyAlignment="1">
      <alignment horizontal="center" vertical="center" wrapText="1"/>
    </xf>
    <xf numFmtId="0" fontId="7" fillId="7" borderId="30" xfId="1" applyFont="1" applyFill="1" applyBorder="1" applyAlignment="1">
      <alignment horizontal="center" vertical="center" wrapText="1"/>
    </xf>
    <xf numFmtId="0" fontId="7" fillId="7" borderId="17" xfId="1" applyFont="1" applyFill="1" applyBorder="1" applyAlignment="1">
      <alignment horizontal="center" vertical="center" wrapText="1"/>
    </xf>
    <xf numFmtId="0" fontId="7" fillId="7" borderId="5" xfId="1" applyFont="1" applyFill="1" applyBorder="1" applyAlignment="1">
      <alignment horizontal="center" vertical="center" wrapText="1"/>
    </xf>
    <xf numFmtId="0" fontId="7" fillId="7" borderId="15" xfId="1" applyFont="1" applyFill="1" applyBorder="1" applyAlignment="1">
      <alignment horizontal="center" vertical="center" wrapText="1"/>
    </xf>
    <xf numFmtId="0" fontId="7" fillId="7" borderId="31" xfId="1" applyFont="1" applyFill="1" applyBorder="1" applyAlignment="1">
      <alignment horizontal="center" vertical="center" wrapText="1"/>
    </xf>
    <xf numFmtId="0" fontId="7" fillId="7" borderId="9" xfId="1" applyFont="1" applyFill="1" applyBorder="1" applyAlignment="1">
      <alignment horizontal="center" vertical="center" wrapText="1"/>
    </xf>
    <xf numFmtId="0" fontId="7" fillId="7" borderId="11" xfId="1" applyFont="1" applyFill="1" applyBorder="1" applyAlignment="1">
      <alignment horizontal="center" vertical="center" wrapText="1"/>
    </xf>
    <xf numFmtId="0" fontId="7" fillId="7" borderId="0" xfId="1" applyFont="1" applyFill="1" applyBorder="1" applyAlignment="1">
      <alignment horizontal="center" vertical="center" wrapText="1"/>
    </xf>
    <xf numFmtId="0" fontId="7" fillId="7" borderId="14" xfId="1" applyFont="1" applyFill="1" applyBorder="1" applyAlignment="1">
      <alignment horizontal="center" vertical="center" textRotation="90" wrapText="1"/>
    </xf>
    <xf numFmtId="0" fontId="7" fillId="7" borderId="16" xfId="1" applyFont="1" applyFill="1" applyBorder="1" applyAlignment="1">
      <alignment horizontal="center" vertical="center" textRotation="90" wrapText="1"/>
    </xf>
    <xf numFmtId="0" fontId="4" fillId="6" borderId="14"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4" xfId="0" applyFont="1" applyFill="1" applyBorder="1" applyAlignment="1">
      <alignment horizontal="justify" vertical="center" textRotation="90" wrapText="1"/>
    </xf>
    <xf numFmtId="0" fontId="4" fillId="6" borderId="16" xfId="0" applyFont="1" applyFill="1" applyBorder="1" applyAlignment="1">
      <alignment horizontal="justify" vertical="center" textRotation="90" wrapText="1"/>
    </xf>
    <xf numFmtId="0" fontId="10" fillId="9" borderId="0" xfId="0" applyFont="1" applyFill="1" applyAlignment="1">
      <alignment horizontal="center" vertical="center" wrapText="1"/>
    </xf>
    <xf numFmtId="0" fontId="8" fillId="9" borderId="0" xfId="0" applyFont="1" applyFill="1" applyAlignment="1">
      <alignment horizontal="center" vertical="center" wrapText="1"/>
    </xf>
    <xf numFmtId="0" fontId="7" fillId="7" borderId="18" xfId="1" applyFont="1" applyFill="1" applyBorder="1" applyAlignment="1">
      <alignment horizontal="center" vertical="center" textRotation="90"/>
    </xf>
    <xf numFmtId="0" fontId="7" fillId="7" borderId="20" xfId="1" applyFont="1" applyFill="1" applyBorder="1" applyAlignment="1">
      <alignment horizontal="center" vertical="center" textRotation="90"/>
    </xf>
    <xf numFmtId="0" fontId="7" fillId="7" borderId="32" xfId="1" applyFont="1" applyFill="1" applyBorder="1" applyAlignment="1">
      <alignment horizontal="center" vertical="center" textRotation="90"/>
    </xf>
    <xf numFmtId="0" fontId="7" fillId="7" borderId="28" xfId="1" applyFont="1" applyFill="1" applyBorder="1" applyAlignment="1">
      <alignment horizontal="center" vertical="center" textRotation="90" wrapText="1"/>
    </xf>
    <xf numFmtId="0" fontId="7" fillId="7" borderId="14" xfId="1" applyFont="1" applyFill="1" applyBorder="1" applyAlignment="1">
      <alignment horizontal="center" vertical="center" wrapText="1"/>
    </xf>
    <xf numFmtId="0" fontId="7" fillId="7" borderId="28" xfId="1" applyFont="1" applyFill="1" applyBorder="1" applyAlignment="1">
      <alignment horizontal="center" vertical="center" wrapText="1"/>
    </xf>
    <xf numFmtId="0" fontId="7" fillId="7" borderId="29" xfId="1" applyFont="1" applyFill="1" applyBorder="1" applyAlignment="1">
      <alignment horizontal="center" vertical="center" textRotation="90" wrapText="1"/>
    </xf>
    <xf numFmtId="0" fontId="7" fillId="7" borderId="30" xfId="1" applyFont="1" applyFill="1" applyBorder="1" applyAlignment="1">
      <alignment horizontal="center" vertical="center" textRotation="90" wrapText="1"/>
    </xf>
    <xf numFmtId="0" fontId="7" fillId="7" borderId="31" xfId="1" applyFont="1" applyFill="1" applyBorder="1" applyAlignment="1">
      <alignment horizontal="center" vertical="center" textRotation="90" wrapText="1"/>
    </xf>
    <xf numFmtId="0" fontId="7" fillId="7" borderId="11" xfId="1" applyFont="1" applyFill="1" applyBorder="1" applyAlignment="1">
      <alignment horizontal="center" vertical="center" textRotation="90" wrapText="1"/>
    </xf>
    <xf numFmtId="0" fontId="9" fillId="2" borderId="9" xfId="0" applyFont="1" applyFill="1" applyBorder="1" applyAlignment="1">
      <alignment horizontal="center" vertical="center"/>
    </xf>
    <xf numFmtId="0" fontId="9" fillId="2" borderId="41" xfId="0" applyFont="1" applyFill="1" applyBorder="1" applyAlignment="1">
      <alignment horizontal="center" vertical="center"/>
    </xf>
    <xf numFmtId="0" fontId="7" fillId="4" borderId="5" xfId="1" applyFont="1" applyFill="1" applyBorder="1" applyAlignment="1">
      <alignment horizontal="center" vertical="center" textRotation="90" wrapText="1"/>
    </xf>
    <xf numFmtId="0" fontId="7" fillId="7" borderId="25" xfId="1" applyFont="1" applyFill="1" applyBorder="1" applyAlignment="1">
      <alignment horizontal="center" vertical="center" wrapText="1"/>
    </xf>
    <xf numFmtId="0" fontId="7" fillId="7" borderId="26" xfId="1" applyFont="1" applyFill="1" applyBorder="1" applyAlignment="1">
      <alignment horizontal="center" vertical="center" wrapText="1"/>
    </xf>
    <xf numFmtId="0" fontId="7" fillId="7" borderId="27" xfId="1"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14" xfId="0" applyFont="1" applyFill="1" applyBorder="1" applyAlignment="1">
      <alignment horizontal="center" vertical="center" textRotation="90" wrapText="1"/>
    </xf>
    <xf numFmtId="0" fontId="4" fillId="0" borderId="16" xfId="0" applyFont="1" applyFill="1" applyBorder="1" applyAlignment="1">
      <alignment horizontal="center" vertical="center" textRotation="90" wrapText="1"/>
    </xf>
    <xf numFmtId="0" fontId="4" fillId="0" borderId="51" xfId="0" applyFont="1" applyFill="1" applyBorder="1" applyAlignment="1">
      <alignment horizontal="center" vertical="center" textRotation="90" wrapText="1"/>
    </xf>
    <xf numFmtId="0" fontId="4" fillId="0" borderId="7"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4" fillId="0" borderId="29" xfId="0" applyFont="1" applyFill="1" applyBorder="1" applyAlignment="1">
      <alignment horizontal="center" vertical="center" textRotation="90" wrapText="1"/>
    </xf>
    <xf numFmtId="0" fontId="4" fillId="0" borderId="17" xfId="0" applyFont="1" applyFill="1" applyBorder="1" applyAlignment="1">
      <alignment horizontal="center" vertical="center" textRotation="90" wrapText="1"/>
    </xf>
    <xf numFmtId="0" fontId="4" fillId="0" borderId="49"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50" xfId="0" applyFont="1" applyFill="1" applyBorder="1" applyAlignment="1">
      <alignment horizontal="justify" vertical="center" wrapText="1"/>
    </xf>
    <xf numFmtId="0" fontId="17" fillId="0" borderId="29"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47"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5" fillId="0" borderId="52" xfId="0" applyFont="1" applyFill="1" applyBorder="1" applyAlignment="1">
      <alignment horizontal="center" vertical="center" wrapText="1"/>
    </xf>
    <xf numFmtId="0" fontId="15" fillId="0" borderId="44" xfId="0" applyFont="1" applyFill="1" applyBorder="1" applyAlignment="1">
      <alignment horizontal="center" vertical="center" wrapText="1"/>
    </xf>
    <xf numFmtId="0" fontId="15" fillId="0" borderId="53"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5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5" fillId="0" borderId="5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21"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6" fillId="0" borderId="4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5" fillId="0" borderId="33" xfId="0" applyFont="1" applyFill="1" applyBorder="1" applyAlignment="1">
      <alignment horizontal="left" vertical="center" wrapText="1"/>
    </xf>
    <xf numFmtId="0" fontId="15" fillId="0" borderId="48" xfId="0" applyFont="1" applyFill="1" applyBorder="1" applyAlignment="1">
      <alignment horizontal="left" vertical="center" wrapText="1"/>
    </xf>
    <xf numFmtId="0" fontId="16" fillId="0" borderId="54" xfId="0" applyFont="1" applyBorder="1" applyAlignment="1">
      <alignment horizontal="left" vertical="center"/>
    </xf>
    <xf numFmtId="0" fontId="16" fillId="0" borderId="45" xfId="0" applyFont="1" applyBorder="1" applyAlignment="1">
      <alignment horizontal="left" vertical="center"/>
    </xf>
    <xf numFmtId="0" fontId="16" fillId="0" borderId="5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4" fillId="0" borderId="32" xfId="1" applyFont="1" applyFill="1" applyBorder="1" applyAlignment="1">
      <alignment horizontal="center" vertical="center" wrapText="1"/>
    </xf>
    <xf numFmtId="0" fontId="14" fillId="0" borderId="16" xfId="1" applyFont="1" applyFill="1" applyBorder="1" applyAlignment="1">
      <alignment horizontal="center" vertical="center" wrapText="1"/>
    </xf>
    <xf numFmtId="0" fontId="14" fillId="0" borderId="46" xfId="1" applyFont="1" applyFill="1" applyBorder="1" applyAlignment="1">
      <alignment horizontal="center" vertical="center" wrapText="1"/>
    </xf>
    <xf numFmtId="0" fontId="4" fillId="0" borderId="32"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46" xfId="0" applyFont="1" applyFill="1" applyBorder="1" applyAlignment="1">
      <alignment horizontal="justify" vertical="center" wrapText="1"/>
    </xf>
    <xf numFmtId="0" fontId="9" fillId="0" borderId="14" xfId="1" applyFont="1" applyFill="1" applyBorder="1" applyAlignment="1">
      <alignment horizontal="center" vertical="center" textRotation="90" wrapText="1"/>
    </xf>
    <xf numFmtId="0" fontId="9" fillId="0" borderId="16" xfId="1" applyFont="1" applyFill="1" applyBorder="1" applyAlignment="1">
      <alignment horizontal="center" vertical="center" textRotation="90" wrapText="1"/>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17" fontId="4" fillId="3" borderId="25" xfId="0" applyNumberFormat="1" applyFont="1" applyFill="1" applyBorder="1" applyAlignment="1">
      <alignment horizontal="left" vertical="center"/>
    </xf>
    <xf numFmtId="17" fontId="4" fillId="3" borderId="26" xfId="0" applyNumberFormat="1" applyFont="1" applyFill="1" applyBorder="1" applyAlignment="1">
      <alignment horizontal="left" vertical="center"/>
    </xf>
    <xf numFmtId="17" fontId="4" fillId="3" borderId="27" xfId="0" applyNumberFormat="1" applyFont="1" applyFill="1" applyBorder="1" applyAlignment="1">
      <alignment horizontal="left" vertical="center"/>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9" fillId="0" borderId="14" xfId="1" applyFont="1" applyFill="1" applyBorder="1" applyAlignment="1">
      <alignment horizontal="center" vertical="center" textRotation="90"/>
    </xf>
    <xf numFmtId="0" fontId="9" fillId="0" borderId="28" xfId="1" applyFont="1" applyFill="1" applyBorder="1" applyAlignment="1">
      <alignment horizontal="center" vertical="center" textRotation="90"/>
    </xf>
    <xf numFmtId="0" fontId="9" fillId="0" borderId="28" xfId="1" applyFont="1" applyFill="1" applyBorder="1" applyAlignment="1">
      <alignment horizontal="center" vertical="center" textRotation="90" wrapText="1"/>
    </xf>
    <xf numFmtId="0" fontId="9" fillId="0" borderId="29" xfId="1" applyFont="1" applyFill="1" applyBorder="1" applyAlignment="1">
      <alignment horizontal="center" vertical="center" textRotation="90" wrapText="1"/>
    </xf>
    <xf numFmtId="0" fontId="9" fillId="0" borderId="31" xfId="1" applyFont="1" applyFill="1" applyBorder="1" applyAlignment="1">
      <alignment horizontal="center" vertical="center" textRotation="90" wrapText="1"/>
    </xf>
    <xf numFmtId="0" fontId="9" fillId="0" borderId="18" xfId="1" applyFont="1" applyFill="1" applyBorder="1" applyAlignment="1">
      <alignment horizontal="center" vertical="center" textRotation="90" wrapText="1"/>
    </xf>
    <xf numFmtId="0" fontId="9" fillId="0" borderId="32" xfId="1" applyFont="1" applyFill="1" applyBorder="1" applyAlignment="1">
      <alignment horizontal="center" vertical="center" textRotation="90" wrapText="1"/>
    </xf>
    <xf numFmtId="0" fontId="9" fillId="0" borderId="30" xfId="1" applyFont="1" applyFill="1" applyBorder="1" applyAlignment="1">
      <alignment horizontal="center" vertical="center" textRotation="90" wrapText="1"/>
    </xf>
    <xf numFmtId="0" fontId="9" fillId="0" borderId="11" xfId="1" applyFont="1" applyFill="1" applyBorder="1" applyAlignment="1">
      <alignment horizontal="center" vertical="center" textRotation="90"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5"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7" xfId="0" applyFont="1" applyFill="1" applyBorder="1" applyAlignment="1">
      <alignment horizontal="center" vertical="center"/>
    </xf>
    <xf numFmtId="0" fontId="9" fillId="0" borderId="25"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27" xfId="1" applyFont="1" applyFill="1" applyBorder="1" applyAlignment="1">
      <alignment horizontal="center" vertical="center" wrapText="1"/>
    </xf>
    <xf numFmtId="0" fontId="4" fillId="8" borderId="25" xfId="0" applyFont="1" applyFill="1" applyBorder="1" applyAlignment="1">
      <alignment horizontal="center" vertical="center"/>
    </xf>
    <xf numFmtId="0" fontId="4" fillId="8" borderId="26" xfId="0" applyFont="1" applyFill="1" applyBorder="1" applyAlignment="1">
      <alignment horizontal="center" vertical="center"/>
    </xf>
    <xf numFmtId="0" fontId="4" fillId="8" borderId="27" xfId="0" applyFont="1" applyFill="1" applyBorder="1" applyAlignment="1">
      <alignment horizontal="center" vertical="center"/>
    </xf>
    <xf numFmtId="0" fontId="4" fillId="0" borderId="8"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58"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1"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9" fillId="0" borderId="16" xfId="1" applyFont="1" applyFill="1" applyBorder="1" applyAlignment="1">
      <alignment horizontal="center" vertical="center" textRotation="90"/>
    </xf>
    <xf numFmtId="0" fontId="4" fillId="0" borderId="51" xfId="0" applyFont="1" applyFill="1" applyBorder="1" applyAlignment="1">
      <alignment horizontal="justify" vertical="center" wrapText="1"/>
    </xf>
    <xf numFmtId="0" fontId="4" fillId="0" borderId="5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4" fillId="0" borderId="56" xfId="0" applyFont="1" applyFill="1" applyBorder="1" applyAlignment="1">
      <alignment horizontal="center" vertical="center" textRotation="90" wrapText="1"/>
    </xf>
    <xf numFmtId="0" fontId="4" fillId="0" borderId="61"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1" xfId="0" applyFont="1" applyBorder="1" applyAlignment="1">
      <alignment horizontal="center" vertical="center" textRotation="90" wrapText="1"/>
    </xf>
    <xf numFmtId="0" fontId="4" fillId="0" borderId="57" xfId="0" applyFont="1" applyFill="1" applyBorder="1" applyAlignment="1">
      <alignment horizontal="center" vertical="center" textRotation="90" wrapText="1"/>
    </xf>
    <xf numFmtId="0" fontId="4" fillId="0" borderId="38" xfId="0" applyFont="1" applyFill="1" applyBorder="1" applyAlignment="1">
      <alignment horizontal="center" vertical="center" textRotation="90" wrapText="1"/>
    </xf>
    <xf numFmtId="0" fontId="4" fillId="0" borderId="51" xfId="0" applyFont="1" applyFill="1" applyBorder="1" applyAlignment="1">
      <alignment horizontal="center" vertical="center" textRotation="90"/>
    </xf>
    <xf numFmtId="0" fontId="4" fillId="0" borderId="56" xfId="0" applyFont="1" applyFill="1" applyBorder="1" applyAlignment="1">
      <alignment horizontal="center" vertical="center" textRotation="90"/>
    </xf>
    <xf numFmtId="0" fontId="4" fillId="0" borderId="8" xfId="0" applyFont="1" applyFill="1" applyBorder="1" applyAlignment="1">
      <alignment horizontal="center" vertical="center" textRotation="90"/>
    </xf>
    <xf numFmtId="0" fontId="4" fillId="0" borderId="7" xfId="0" applyFont="1" applyFill="1" applyBorder="1" applyAlignment="1">
      <alignment horizontal="center" vertical="center" textRotation="90"/>
    </xf>
    <xf numFmtId="0" fontId="4" fillId="0" borderId="1" xfId="0" applyFont="1" applyFill="1" applyBorder="1" applyAlignment="1">
      <alignment horizontal="center" vertical="justify" textRotation="90" wrapText="1"/>
    </xf>
    <xf numFmtId="0" fontId="4" fillId="0" borderId="1" xfId="0" applyFont="1" applyFill="1" applyBorder="1" applyAlignment="1">
      <alignment horizontal="justify" vertical="justify" textRotation="90" wrapText="1"/>
    </xf>
    <xf numFmtId="0" fontId="19" fillId="0" borderId="1" xfId="0" applyFont="1" applyFill="1" applyBorder="1" applyAlignment="1">
      <alignment horizontal="center" vertical="center" textRotation="90" wrapText="1"/>
    </xf>
    <xf numFmtId="0" fontId="19" fillId="0" borderId="1" xfId="0" applyFont="1" applyFill="1" applyBorder="1" applyAlignment="1">
      <alignment horizontal="center" vertical="center"/>
    </xf>
    <xf numFmtId="0" fontId="4" fillId="0" borderId="51"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9" fillId="0" borderId="51" xfId="1" applyFont="1" applyFill="1" applyBorder="1" applyAlignment="1">
      <alignment horizontal="center" vertical="center" textRotation="90" wrapText="1"/>
    </xf>
    <xf numFmtId="0" fontId="9" fillId="0" borderId="56" xfId="1" applyFont="1" applyFill="1" applyBorder="1" applyAlignment="1">
      <alignment horizontal="center" vertical="center" textRotation="90" wrapText="1"/>
    </xf>
    <xf numFmtId="0" fontId="9" fillId="0" borderId="7" xfId="1" applyFont="1" applyFill="1" applyBorder="1" applyAlignment="1">
      <alignment horizontal="center" vertical="center" textRotation="90" wrapText="1"/>
    </xf>
    <xf numFmtId="0" fontId="16" fillId="0" borderId="21"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33" xfId="0" applyFont="1" applyBorder="1" applyAlignment="1">
      <alignment horizontal="center" vertical="center"/>
    </xf>
    <xf numFmtId="0" fontId="16" fillId="0" borderId="21" xfId="0" applyFont="1" applyBorder="1" applyAlignment="1">
      <alignment horizontal="center" vertical="center"/>
    </xf>
    <xf numFmtId="0" fontId="9" fillId="0" borderId="51" xfId="1" applyFont="1" applyFill="1" applyBorder="1" applyAlignment="1">
      <alignment horizontal="center" vertical="center" textRotation="90"/>
    </xf>
    <xf numFmtId="0" fontId="9" fillId="0" borderId="56" xfId="1" applyFont="1" applyFill="1" applyBorder="1" applyAlignment="1">
      <alignment horizontal="center" vertical="center" textRotation="90"/>
    </xf>
    <xf numFmtId="0" fontId="9" fillId="0" borderId="7" xfId="1" applyFont="1" applyFill="1" applyBorder="1" applyAlignment="1">
      <alignment horizontal="center" vertical="center" textRotation="90"/>
    </xf>
    <xf numFmtId="0" fontId="4" fillId="0" borderId="3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2" fillId="0" borderId="1" xfId="0"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20" fillId="0" borderId="51" xfId="1" applyFont="1" applyBorder="1" applyAlignment="1">
      <alignment horizontal="center" vertical="center" wrapText="1"/>
    </xf>
    <xf numFmtId="0" fontId="20" fillId="0" borderId="7" xfId="1" applyFont="1" applyBorder="1" applyAlignment="1">
      <alignment horizontal="center" vertical="center" wrapText="1"/>
    </xf>
    <xf numFmtId="0" fontId="4" fillId="0" borderId="51" xfId="1" applyFont="1" applyFill="1" applyBorder="1" applyAlignment="1">
      <alignment horizontal="justify" vertical="center" wrapText="1"/>
    </xf>
    <xf numFmtId="0" fontId="4" fillId="0" borderId="56" xfId="1" applyFont="1" applyFill="1" applyBorder="1" applyAlignment="1">
      <alignment horizontal="justify" vertical="center" wrapText="1"/>
    </xf>
    <xf numFmtId="0" fontId="4" fillId="0" borderId="7" xfId="1" applyFont="1" applyFill="1" applyBorder="1" applyAlignment="1">
      <alignment horizontal="justify" vertical="center" wrapText="1"/>
    </xf>
    <xf numFmtId="0" fontId="22" fillId="0" borderId="1" xfId="1" applyFont="1" applyBorder="1" applyAlignment="1">
      <alignment horizontal="center" vertical="center"/>
    </xf>
    <xf numFmtId="0" fontId="14" fillId="0" borderId="51" xfId="1" applyFont="1" applyFill="1" applyBorder="1" applyAlignment="1">
      <alignment horizontal="justify" vertical="center" wrapText="1"/>
    </xf>
    <xf numFmtId="0" fontId="14" fillId="0" borderId="56" xfId="1" applyFont="1" applyFill="1" applyBorder="1" applyAlignment="1">
      <alignment horizontal="justify" vertical="center" wrapText="1"/>
    </xf>
    <xf numFmtId="0" fontId="14" fillId="0" borderId="7" xfId="1" applyFont="1" applyFill="1" applyBorder="1" applyAlignment="1">
      <alignment horizontal="justify" vertical="center" wrapText="1"/>
    </xf>
    <xf numFmtId="0" fontId="4" fillId="0" borderId="51" xfId="1" applyFont="1" applyBorder="1" applyAlignment="1">
      <alignment horizontal="center" vertical="center" wrapText="1"/>
    </xf>
    <xf numFmtId="0" fontId="4" fillId="0" borderId="56" xfId="1" applyFont="1" applyBorder="1" applyAlignment="1">
      <alignment horizontal="center" vertical="center" wrapText="1"/>
    </xf>
    <xf numFmtId="0" fontId="4" fillId="0" borderId="7" xfId="1" applyFont="1" applyBorder="1" applyAlignment="1">
      <alignment horizontal="center" vertical="center" wrapText="1"/>
    </xf>
    <xf numFmtId="0" fontId="22" fillId="0" borderId="51" xfId="1" applyFont="1" applyBorder="1" applyAlignment="1">
      <alignment horizontal="center" vertical="center" wrapText="1"/>
    </xf>
    <xf numFmtId="0" fontId="22" fillId="0" borderId="56" xfId="1" applyFont="1" applyBorder="1" applyAlignment="1">
      <alignment horizontal="center" vertical="center" wrapText="1"/>
    </xf>
    <xf numFmtId="0" fontId="22" fillId="0" borderId="7" xfId="1" applyFont="1" applyBorder="1" applyAlignment="1">
      <alignment horizontal="center" vertical="center" wrapText="1"/>
    </xf>
    <xf numFmtId="0" fontId="20" fillId="16" borderId="51" xfId="1" applyFont="1" applyFill="1" applyBorder="1" applyAlignment="1">
      <alignment horizontal="justify" vertical="center" wrapText="1"/>
    </xf>
    <xf numFmtId="0" fontId="20" fillId="16" borderId="56" xfId="1" applyFont="1" applyFill="1" applyBorder="1" applyAlignment="1">
      <alignment horizontal="justify" vertical="center" wrapText="1"/>
    </xf>
    <xf numFmtId="0" fontId="20" fillId="16" borderId="7" xfId="1" applyFont="1" applyFill="1" applyBorder="1" applyAlignment="1">
      <alignment horizontal="justify" vertical="center" wrapText="1"/>
    </xf>
    <xf numFmtId="0" fontId="20" fillId="16" borderId="51" xfId="1" applyFont="1" applyFill="1" applyBorder="1" applyAlignment="1">
      <alignment horizontal="center" vertical="center" wrapText="1"/>
    </xf>
    <xf numFmtId="0" fontId="20" fillId="16" borderId="56" xfId="1" applyFont="1" applyFill="1" applyBorder="1" applyAlignment="1">
      <alignment horizontal="center" vertical="center" wrapText="1"/>
    </xf>
    <xf numFmtId="0" fontId="20" fillId="16" borderId="7" xfId="1" applyFont="1" applyFill="1" applyBorder="1" applyAlignment="1">
      <alignment horizontal="center" vertical="center" wrapText="1"/>
    </xf>
    <xf numFmtId="0" fontId="22" fillId="0" borderId="51" xfId="1" applyFont="1" applyBorder="1" applyAlignment="1">
      <alignment horizontal="center" vertical="center"/>
    </xf>
    <xf numFmtId="0" fontId="22" fillId="0" borderId="7" xfId="1" applyFont="1" applyBorder="1" applyAlignment="1">
      <alignment horizontal="center" vertical="center"/>
    </xf>
    <xf numFmtId="0" fontId="2" fillId="0" borderId="33" xfId="0" applyFont="1" applyBorder="1" applyAlignment="1">
      <alignment horizontal="center"/>
    </xf>
    <xf numFmtId="0" fontId="2" fillId="0" borderId="21" xfId="0" applyFont="1" applyBorder="1" applyAlignment="1">
      <alignment horizontal="center"/>
    </xf>
    <xf numFmtId="0" fontId="2" fillId="0" borderId="48" xfId="0" applyFont="1" applyBorder="1" applyAlignment="1">
      <alignment horizontal="center"/>
    </xf>
    <xf numFmtId="0" fontId="5" fillId="17" borderId="1" xfId="1" applyFont="1" applyFill="1" applyBorder="1" applyAlignment="1" applyProtection="1">
      <alignment horizontal="center" vertical="center" wrapText="1"/>
      <protection locked="0"/>
    </xf>
    <xf numFmtId="0" fontId="5" fillId="17" borderId="51" xfId="1" applyFont="1" applyFill="1" applyBorder="1" applyAlignment="1" applyProtection="1">
      <alignment horizontal="center" vertical="center" wrapText="1"/>
      <protection locked="0"/>
    </xf>
    <xf numFmtId="0" fontId="5" fillId="17" borderId="7" xfId="1" applyFont="1" applyFill="1" applyBorder="1" applyAlignment="1" applyProtection="1">
      <alignment horizontal="center" vertical="center" wrapText="1"/>
      <protection locked="0"/>
    </xf>
    <xf numFmtId="0" fontId="5" fillId="17" borderId="33" xfId="1" applyFont="1" applyFill="1" applyBorder="1" applyAlignment="1" applyProtection="1">
      <alignment horizontal="center" vertical="center" wrapText="1"/>
      <protection locked="0"/>
    </xf>
    <xf numFmtId="0" fontId="5" fillId="17" borderId="21" xfId="1" applyFont="1" applyFill="1" applyBorder="1" applyAlignment="1" applyProtection="1">
      <alignment horizontal="center" vertical="center" wrapText="1"/>
      <protection locked="0"/>
    </xf>
    <xf numFmtId="0" fontId="5" fillId="17" borderId="48" xfId="1" applyFont="1" applyFill="1" applyBorder="1" applyAlignment="1" applyProtection="1">
      <alignment horizontal="center" vertical="center" wrapText="1"/>
      <protection locked="0"/>
    </xf>
    <xf numFmtId="0" fontId="5" fillId="0" borderId="51" xfId="1" applyFont="1" applyFill="1" applyBorder="1" applyAlignment="1">
      <alignment horizontal="center" vertical="center" wrapText="1"/>
    </xf>
    <xf numFmtId="0" fontId="5" fillId="0" borderId="56"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14" fillId="0" borderId="51" xfId="1" applyFont="1" applyFill="1" applyBorder="1" applyAlignment="1">
      <alignment horizontal="center" vertical="center" wrapText="1"/>
    </xf>
    <xf numFmtId="0" fontId="14" fillId="0" borderId="56" xfId="1" applyFont="1" applyFill="1" applyBorder="1" applyAlignment="1">
      <alignment horizontal="center" vertical="center" wrapText="1"/>
    </xf>
    <xf numFmtId="0" fontId="14" fillId="0" borderId="7" xfId="1" applyFont="1" applyFill="1" applyBorder="1" applyAlignment="1">
      <alignment horizontal="center" vertical="center" wrapText="1"/>
    </xf>
  </cellXfs>
  <cellStyles count="2">
    <cellStyle name="Normal" xfId="0" builtinId="0"/>
    <cellStyle name="Normal 2" xfId="1"/>
  </cellStyles>
  <dxfs count="170">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FF00"/>
        </patternFill>
      </fill>
    </dxf>
    <dxf>
      <fill>
        <patternFill>
          <bgColor rgb="FF92D050"/>
        </patternFill>
      </fill>
    </dxf>
    <dxf>
      <fill>
        <patternFill>
          <bgColor theme="9"/>
        </patternFill>
      </fill>
    </dxf>
    <dxf>
      <fill>
        <patternFill>
          <bgColor rgb="FFFFFF00"/>
        </patternFill>
      </fill>
    </dxf>
    <dxf>
      <fill>
        <patternFill>
          <bgColor rgb="FF92D050"/>
        </patternFill>
      </fill>
    </dxf>
    <dxf>
      <fill>
        <patternFill>
          <bgColor rgb="FFFFFF00"/>
        </patternFill>
      </fill>
    </dxf>
    <dxf>
      <fill>
        <patternFill>
          <bgColor theme="9"/>
        </patternFill>
      </fill>
    </dxf>
    <dxf>
      <fill>
        <patternFill>
          <bgColor rgb="FFFF0000"/>
        </patternFill>
      </fill>
    </dxf>
  </dxfs>
  <tableStyles count="0" defaultTableStyle="TableStyleMedium9" defaultPivotStyle="PivotStyleLight16"/>
  <colors>
    <mruColors>
      <color rgb="FFFF0000"/>
      <color rgb="FF0099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394607</xdr:colOff>
      <xdr:row>4</xdr:row>
      <xdr:rowOff>127406</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36964" cy="875799"/>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99220</xdr:colOff>
      <xdr:row>1</xdr:row>
      <xdr:rowOff>250032</xdr:rowOff>
    </xdr:from>
    <xdr:to>
      <xdr:col>5</xdr:col>
      <xdr:colOff>384969</xdr:colOff>
      <xdr:row>5</xdr:row>
      <xdr:rowOff>191067</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61220" y="421482"/>
          <a:ext cx="2381249" cy="117928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99220</xdr:colOff>
      <xdr:row>1</xdr:row>
      <xdr:rowOff>250032</xdr:rowOff>
    </xdr:from>
    <xdr:to>
      <xdr:col>4</xdr:col>
      <xdr:colOff>908844</xdr:colOff>
      <xdr:row>5</xdr:row>
      <xdr:rowOff>191067</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61220" y="421482"/>
          <a:ext cx="2381249" cy="117928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99220</xdr:colOff>
      <xdr:row>1</xdr:row>
      <xdr:rowOff>57150</xdr:rowOff>
    </xdr:from>
    <xdr:to>
      <xdr:col>4</xdr:col>
      <xdr:colOff>1114426</xdr:colOff>
      <xdr:row>5</xdr:row>
      <xdr:rowOff>191067</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61220" y="228600"/>
          <a:ext cx="2482055" cy="1372167"/>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104775</xdr:colOff>
      <xdr:row>1</xdr:row>
      <xdr:rowOff>57151</xdr:rowOff>
    </xdr:from>
    <xdr:to>
      <xdr:col>4</xdr:col>
      <xdr:colOff>975519</xdr:colOff>
      <xdr:row>5</xdr:row>
      <xdr:rowOff>171451</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66775" y="228601"/>
          <a:ext cx="2442369" cy="135255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104775</xdr:colOff>
      <xdr:row>2</xdr:row>
      <xdr:rowOff>57151</xdr:rowOff>
    </xdr:from>
    <xdr:to>
      <xdr:col>5</xdr:col>
      <xdr:colOff>3969</xdr:colOff>
      <xdr:row>6</xdr:row>
      <xdr:rowOff>171451</xdr:rowOff>
    </xdr:to>
    <xdr:pic>
      <xdr:nvPicPr>
        <xdr:cNvPr id="2" name="1 Imagen" descr="logo-gif"/>
        <xdr:cNvPicPr/>
      </xdr:nvPicPr>
      <xdr:blipFill>
        <a:blip xmlns:r="http://schemas.openxmlformats.org/officeDocument/2006/relationships" r:embed="rId1" cstate="print"/>
        <a:srcRect/>
        <a:stretch>
          <a:fillRect/>
        </a:stretch>
      </xdr:blipFill>
      <xdr:spPr bwMode="auto">
        <a:xfrm>
          <a:off x="866775" y="228601"/>
          <a:ext cx="2442369" cy="1352550"/>
        </a:xfrm>
        <a:prstGeom prst="rect">
          <a:avLst/>
        </a:prstGeom>
        <a:noFill/>
        <a:ln w="9525">
          <a:noFill/>
          <a:miter lim="800000"/>
          <a:headEnd/>
          <a:tailEnd/>
        </a:ln>
      </xdr:spPr>
    </xdr:pic>
    <xdr:clientData/>
  </xdr:twoCellAnchor>
  <xdr:twoCellAnchor editAs="oneCell">
    <xdr:from>
      <xdr:col>6</xdr:col>
      <xdr:colOff>0</xdr:colOff>
      <xdr:row>17</xdr:row>
      <xdr:rowOff>0</xdr:rowOff>
    </xdr:from>
    <xdr:to>
      <xdr:col>6</xdr:col>
      <xdr:colOff>76200</xdr:colOff>
      <xdr:row>17</xdr:row>
      <xdr:rowOff>198120</xdr:rowOff>
    </xdr:to>
    <xdr:sp macro="" textlink="">
      <xdr:nvSpPr>
        <xdr:cNvPr id="3" name="Text Box 9"/>
        <xdr:cNvSpPr txBox="1">
          <a:spLocks noChangeArrowheads="1"/>
        </xdr:cNvSpPr>
      </xdr:nvSpPr>
      <xdr:spPr bwMode="auto">
        <a:xfrm>
          <a:off x="3057525" y="5962650"/>
          <a:ext cx="76200" cy="1981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17</xdr:row>
      <xdr:rowOff>0</xdr:rowOff>
    </xdr:from>
    <xdr:to>
      <xdr:col>6</xdr:col>
      <xdr:colOff>76200</xdr:colOff>
      <xdr:row>17</xdr:row>
      <xdr:rowOff>198120</xdr:rowOff>
    </xdr:to>
    <xdr:sp macro="" textlink="">
      <xdr:nvSpPr>
        <xdr:cNvPr id="4" name="Text Box 9"/>
        <xdr:cNvSpPr txBox="1">
          <a:spLocks noChangeArrowheads="1"/>
        </xdr:cNvSpPr>
      </xdr:nvSpPr>
      <xdr:spPr bwMode="auto">
        <a:xfrm>
          <a:off x="3057525" y="5962650"/>
          <a:ext cx="76200" cy="1981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editAs="oneCell">
    <xdr:from>
      <xdr:col>6</xdr:col>
      <xdr:colOff>0</xdr:colOff>
      <xdr:row>17</xdr:row>
      <xdr:rowOff>0</xdr:rowOff>
    </xdr:from>
    <xdr:to>
      <xdr:col>6</xdr:col>
      <xdr:colOff>76200</xdr:colOff>
      <xdr:row>17</xdr:row>
      <xdr:rowOff>198120</xdr:rowOff>
    </xdr:to>
    <xdr:sp macro="" textlink="">
      <xdr:nvSpPr>
        <xdr:cNvPr id="5" name="Text Box 9"/>
        <xdr:cNvSpPr txBox="1">
          <a:spLocks noChangeArrowheads="1"/>
        </xdr:cNvSpPr>
      </xdr:nvSpPr>
      <xdr:spPr bwMode="auto">
        <a:xfrm>
          <a:off x="3057525" y="5962650"/>
          <a:ext cx="76200" cy="19812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156209</xdr:colOff>
      <xdr:row>4</xdr:row>
      <xdr:rowOff>70485</xdr:rowOff>
    </xdr:to>
    <xdr:pic>
      <xdr:nvPicPr>
        <xdr:cNvPr id="3" name="2 Imagen"/>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 y="0"/>
          <a:ext cx="4018597" cy="81343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461009</xdr:colOff>
      <xdr:row>4</xdr:row>
      <xdr:rowOff>70485</xdr:rowOff>
    </xdr:to>
    <xdr:pic>
      <xdr:nvPicPr>
        <xdr:cNvPr id="2" name="1 Imagen"/>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 y="0"/>
          <a:ext cx="4704397" cy="81343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6</xdr:col>
      <xdr:colOff>613409</xdr:colOff>
      <xdr:row>4</xdr:row>
      <xdr:rowOff>70485</xdr:rowOff>
    </xdr:to>
    <xdr:pic>
      <xdr:nvPicPr>
        <xdr:cNvPr id="2" name="1 Imagen"/>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 y="0"/>
          <a:ext cx="4856797" cy="81343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76200</xdr:colOff>
      <xdr:row>5</xdr:row>
      <xdr:rowOff>325092</xdr:rowOff>
    </xdr:to>
    <xdr:sp macro="" textlink="">
      <xdr:nvSpPr>
        <xdr:cNvPr id="2" name="Text Box 9"/>
        <xdr:cNvSpPr txBox="1">
          <a:spLocks noChangeArrowheads="1"/>
        </xdr:cNvSpPr>
      </xdr:nvSpPr>
      <xdr:spPr bwMode="auto">
        <a:xfrm>
          <a:off x="762000" y="2266950"/>
          <a:ext cx="76200" cy="194434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76200</xdr:colOff>
      <xdr:row>5</xdr:row>
      <xdr:rowOff>325092</xdr:rowOff>
    </xdr:to>
    <xdr:sp macro="" textlink="">
      <xdr:nvSpPr>
        <xdr:cNvPr id="3" name="Text Box 9"/>
        <xdr:cNvSpPr txBox="1">
          <a:spLocks noChangeArrowheads="1"/>
        </xdr:cNvSpPr>
      </xdr:nvSpPr>
      <xdr:spPr bwMode="auto">
        <a:xfrm>
          <a:off x="762000" y="2266950"/>
          <a:ext cx="76200" cy="194434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76200</xdr:colOff>
      <xdr:row>5</xdr:row>
      <xdr:rowOff>325092</xdr:rowOff>
    </xdr:to>
    <xdr:sp macro="" textlink="">
      <xdr:nvSpPr>
        <xdr:cNvPr id="4" name="Text Box 9"/>
        <xdr:cNvSpPr txBox="1">
          <a:spLocks noChangeArrowheads="1"/>
        </xdr:cNvSpPr>
      </xdr:nvSpPr>
      <xdr:spPr bwMode="auto">
        <a:xfrm>
          <a:off x="762000" y="2266950"/>
          <a:ext cx="76200" cy="194434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76200</xdr:colOff>
      <xdr:row>10</xdr:row>
      <xdr:rowOff>320592</xdr:rowOff>
    </xdr:to>
    <xdr:sp macro="" textlink="">
      <xdr:nvSpPr>
        <xdr:cNvPr id="5" name="Text Box 9"/>
        <xdr:cNvSpPr txBox="1">
          <a:spLocks noChangeArrowheads="1"/>
        </xdr:cNvSpPr>
      </xdr:nvSpPr>
      <xdr:spPr bwMode="auto">
        <a:xfrm>
          <a:off x="762000" y="10363200"/>
          <a:ext cx="76200" cy="22636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76200</xdr:colOff>
      <xdr:row>10</xdr:row>
      <xdr:rowOff>320592</xdr:rowOff>
    </xdr:to>
    <xdr:sp macro="" textlink="">
      <xdr:nvSpPr>
        <xdr:cNvPr id="6" name="Text Box 9"/>
        <xdr:cNvSpPr txBox="1">
          <a:spLocks noChangeArrowheads="1"/>
        </xdr:cNvSpPr>
      </xdr:nvSpPr>
      <xdr:spPr bwMode="auto">
        <a:xfrm>
          <a:off x="762000" y="10363200"/>
          <a:ext cx="76200" cy="22636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76200</xdr:colOff>
      <xdr:row>10</xdr:row>
      <xdr:rowOff>320592</xdr:rowOff>
    </xdr:to>
    <xdr:sp macro="" textlink="">
      <xdr:nvSpPr>
        <xdr:cNvPr id="7" name="Text Box 9"/>
        <xdr:cNvSpPr txBox="1">
          <a:spLocks noChangeArrowheads="1"/>
        </xdr:cNvSpPr>
      </xdr:nvSpPr>
      <xdr:spPr bwMode="auto">
        <a:xfrm>
          <a:off x="762000" y="10363200"/>
          <a:ext cx="76200" cy="22636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76200</xdr:colOff>
      <xdr:row>10</xdr:row>
      <xdr:rowOff>320592</xdr:rowOff>
    </xdr:to>
    <xdr:sp macro="" textlink="">
      <xdr:nvSpPr>
        <xdr:cNvPr id="8" name="Text Box 9"/>
        <xdr:cNvSpPr txBox="1">
          <a:spLocks noChangeArrowheads="1"/>
        </xdr:cNvSpPr>
      </xdr:nvSpPr>
      <xdr:spPr bwMode="auto">
        <a:xfrm>
          <a:off x="762000" y="10363200"/>
          <a:ext cx="76200" cy="22636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76200</xdr:colOff>
      <xdr:row>10</xdr:row>
      <xdr:rowOff>320592</xdr:rowOff>
    </xdr:to>
    <xdr:sp macro="" textlink="">
      <xdr:nvSpPr>
        <xdr:cNvPr id="9" name="Text Box 9"/>
        <xdr:cNvSpPr txBox="1">
          <a:spLocks noChangeArrowheads="1"/>
        </xdr:cNvSpPr>
      </xdr:nvSpPr>
      <xdr:spPr bwMode="auto">
        <a:xfrm>
          <a:off x="762000" y="10363200"/>
          <a:ext cx="76200" cy="22636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10</xdr:row>
      <xdr:rowOff>0</xdr:rowOff>
    </xdr:from>
    <xdr:to>
      <xdr:col>1</xdr:col>
      <xdr:colOff>76200</xdr:colOff>
      <xdr:row>10</xdr:row>
      <xdr:rowOff>320592</xdr:rowOff>
    </xdr:to>
    <xdr:sp macro="" textlink="">
      <xdr:nvSpPr>
        <xdr:cNvPr id="10" name="Text Box 9"/>
        <xdr:cNvSpPr txBox="1">
          <a:spLocks noChangeArrowheads="1"/>
        </xdr:cNvSpPr>
      </xdr:nvSpPr>
      <xdr:spPr bwMode="auto">
        <a:xfrm>
          <a:off x="762000" y="10363200"/>
          <a:ext cx="76200" cy="226369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20</xdr:row>
      <xdr:rowOff>15240</xdr:rowOff>
    </xdr:to>
    <xdr:sp macro="" textlink="">
      <xdr:nvSpPr>
        <xdr:cNvPr id="19"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20</xdr:row>
      <xdr:rowOff>15240</xdr:rowOff>
    </xdr:to>
    <xdr:sp macro="" textlink="">
      <xdr:nvSpPr>
        <xdr:cNvPr id="20"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20</xdr:row>
      <xdr:rowOff>15240</xdr:rowOff>
    </xdr:to>
    <xdr:sp macro="" textlink="">
      <xdr:nvSpPr>
        <xdr:cNvPr id="21"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20</xdr:row>
      <xdr:rowOff>15240</xdr:rowOff>
    </xdr:to>
    <xdr:sp macro="" textlink="">
      <xdr:nvSpPr>
        <xdr:cNvPr id="22"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20</xdr:row>
      <xdr:rowOff>15240</xdr:rowOff>
    </xdr:to>
    <xdr:sp macro="" textlink="">
      <xdr:nvSpPr>
        <xdr:cNvPr id="23"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19</xdr:row>
      <xdr:rowOff>0</xdr:rowOff>
    </xdr:from>
    <xdr:to>
      <xdr:col>1</xdr:col>
      <xdr:colOff>76200</xdr:colOff>
      <xdr:row>20</xdr:row>
      <xdr:rowOff>15240</xdr:rowOff>
    </xdr:to>
    <xdr:sp macro="" textlink="">
      <xdr:nvSpPr>
        <xdr:cNvPr id="24" name="Text Box 9"/>
        <xdr:cNvSpPr txBox="1">
          <a:spLocks noChangeArrowheads="1"/>
        </xdr:cNvSpPr>
      </xdr:nvSpPr>
      <xdr:spPr bwMode="auto">
        <a:xfrm>
          <a:off x="0" y="5895975"/>
          <a:ext cx="76200" cy="79629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76200</xdr:colOff>
      <xdr:row>20</xdr:row>
      <xdr:rowOff>163830</xdr:rowOff>
    </xdr:to>
    <xdr:sp macro="" textlink="">
      <xdr:nvSpPr>
        <xdr:cNvPr id="25" name="Text Box 9"/>
        <xdr:cNvSpPr txBox="1">
          <a:spLocks noChangeArrowheads="1"/>
        </xdr:cNvSpPr>
      </xdr:nvSpPr>
      <xdr:spPr bwMode="auto">
        <a:xfrm>
          <a:off x="0" y="6677025"/>
          <a:ext cx="76200" cy="117348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20</xdr:row>
      <xdr:rowOff>0</xdr:rowOff>
    </xdr:from>
    <xdr:to>
      <xdr:col>1</xdr:col>
      <xdr:colOff>76200</xdr:colOff>
      <xdr:row>20</xdr:row>
      <xdr:rowOff>163830</xdr:rowOff>
    </xdr:to>
    <xdr:sp macro="" textlink="">
      <xdr:nvSpPr>
        <xdr:cNvPr id="26" name="Text Box 9"/>
        <xdr:cNvSpPr txBox="1">
          <a:spLocks noChangeArrowheads="1"/>
        </xdr:cNvSpPr>
      </xdr:nvSpPr>
      <xdr:spPr bwMode="auto">
        <a:xfrm>
          <a:off x="0" y="6677025"/>
          <a:ext cx="76200" cy="117348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111125</xdr:colOff>
      <xdr:row>1</xdr:row>
      <xdr:rowOff>54430</xdr:rowOff>
    </xdr:from>
    <xdr:to>
      <xdr:col>5</xdr:col>
      <xdr:colOff>269875</xdr:colOff>
      <xdr:row>5</xdr:row>
      <xdr:rowOff>95250</xdr:rowOff>
    </xdr:to>
    <xdr:pic>
      <xdr:nvPicPr>
        <xdr:cNvPr id="5" name="4 Imagen" descr="logo-gif"/>
        <xdr:cNvPicPr/>
      </xdr:nvPicPr>
      <xdr:blipFill>
        <a:blip xmlns:r="http://schemas.openxmlformats.org/officeDocument/2006/relationships" r:embed="rId1" cstate="print"/>
        <a:srcRect/>
        <a:stretch>
          <a:fillRect/>
        </a:stretch>
      </xdr:blipFill>
      <xdr:spPr bwMode="auto">
        <a:xfrm>
          <a:off x="873125" y="229055"/>
          <a:ext cx="2063750" cy="1263195"/>
        </a:xfrm>
        <a:prstGeom prst="rect">
          <a:avLst/>
        </a:prstGeom>
        <a:noFill/>
        <a:ln w="9525">
          <a:noFill/>
          <a:miter lim="800000"/>
          <a:headEnd/>
          <a:tailEnd/>
        </a:ln>
      </xdr:spPr>
    </xdr:pic>
    <xdr:clientData/>
  </xdr:twoCellAnchor>
  <xdr:twoCellAnchor editAs="oneCell">
    <xdr:from>
      <xdr:col>6</xdr:col>
      <xdr:colOff>0</xdr:colOff>
      <xdr:row>9</xdr:row>
      <xdr:rowOff>0</xdr:rowOff>
    </xdr:from>
    <xdr:to>
      <xdr:col>6</xdr:col>
      <xdr:colOff>76200</xdr:colOff>
      <xdr:row>9</xdr:row>
      <xdr:rowOff>198120</xdr:rowOff>
    </xdr:to>
    <xdr:sp macro="" textlink="">
      <xdr:nvSpPr>
        <xdr:cNvPr id="3" name="Text Box 9"/>
        <xdr:cNvSpPr txBox="1">
          <a:spLocks noChangeArrowheads="1"/>
        </xdr:cNvSpPr>
      </xdr:nvSpPr>
      <xdr:spPr bwMode="auto">
        <a:xfrm>
          <a:off x="4657725" y="5029200"/>
          <a:ext cx="76200" cy="1981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76200</xdr:colOff>
      <xdr:row>9</xdr:row>
      <xdr:rowOff>198120</xdr:rowOff>
    </xdr:to>
    <xdr:sp macro="" textlink="">
      <xdr:nvSpPr>
        <xdr:cNvPr id="4" name="Text Box 9"/>
        <xdr:cNvSpPr txBox="1">
          <a:spLocks noChangeArrowheads="1"/>
        </xdr:cNvSpPr>
      </xdr:nvSpPr>
      <xdr:spPr bwMode="auto">
        <a:xfrm>
          <a:off x="4657725" y="5029200"/>
          <a:ext cx="76200" cy="1981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76200</xdr:colOff>
      <xdr:row>9</xdr:row>
      <xdr:rowOff>198120</xdr:rowOff>
    </xdr:to>
    <xdr:sp macro="" textlink="">
      <xdr:nvSpPr>
        <xdr:cNvPr id="6" name="Text Box 9"/>
        <xdr:cNvSpPr txBox="1">
          <a:spLocks noChangeArrowheads="1"/>
        </xdr:cNvSpPr>
      </xdr:nvSpPr>
      <xdr:spPr bwMode="auto">
        <a:xfrm>
          <a:off x="4657725" y="5029200"/>
          <a:ext cx="76200" cy="19812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111126</xdr:colOff>
      <xdr:row>1</xdr:row>
      <xdr:rowOff>226219</xdr:rowOff>
    </xdr:from>
    <xdr:to>
      <xdr:col>5</xdr:col>
      <xdr:colOff>396875</xdr:colOff>
      <xdr:row>5</xdr:row>
      <xdr:rowOff>167254</xdr:rowOff>
    </xdr:to>
    <xdr:pic>
      <xdr:nvPicPr>
        <xdr:cNvPr id="4" name="3 Imagen" descr="logo-gif"/>
        <xdr:cNvPicPr/>
      </xdr:nvPicPr>
      <xdr:blipFill>
        <a:blip xmlns:r="http://schemas.openxmlformats.org/officeDocument/2006/relationships" r:embed="rId1" cstate="print"/>
        <a:srcRect/>
        <a:stretch>
          <a:fillRect/>
        </a:stretch>
      </xdr:blipFill>
      <xdr:spPr bwMode="auto">
        <a:xfrm>
          <a:off x="563564" y="583407"/>
          <a:ext cx="2381249" cy="119119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119063</xdr:colOff>
      <xdr:row>2</xdr:row>
      <xdr:rowOff>71440</xdr:rowOff>
    </xdr:from>
    <xdr:to>
      <xdr:col>5</xdr:col>
      <xdr:colOff>257969</xdr:colOff>
      <xdr:row>5</xdr:row>
      <xdr:rowOff>71439</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81063" y="511971"/>
          <a:ext cx="2234406" cy="97631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111127</xdr:colOff>
      <xdr:row>3</xdr:row>
      <xdr:rowOff>85726</xdr:rowOff>
    </xdr:from>
    <xdr:to>
      <xdr:col>5</xdr:col>
      <xdr:colOff>323851</xdr:colOff>
      <xdr:row>7</xdr:row>
      <xdr:rowOff>100580</xdr:rowOff>
    </xdr:to>
    <xdr:pic>
      <xdr:nvPicPr>
        <xdr:cNvPr id="2" name="1 Imagen" descr="logo-gif"/>
        <xdr:cNvPicPr/>
      </xdr:nvPicPr>
      <xdr:blipFill>
        <a:blip xmlns:r="http://schemas.openxmlformats.org/officeDocument/2006/relationships" r:embed="rId1" cstate="print"/>
        <a:srcRect/>
        <a:stretch>
          <a:fillRect/>
        </a:stretch>
      </xdr:blipFill>
      <xdr:spPr bwMode="auto">
        <a:xfrm>
          <a:off x="311152" y="762001"/>
          <a:ext cx="2670174" cy="1367404"/>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42862</xdr:colOff>
      <xdr:row>2</xdr:row>
      <xdr:rowOff>104775</xdr:rowOff>
    </xdr:from>
    <xdr:to>
      <xdr:col>5</xdr:col>
      <xdr:colOff>723899</xdr:colOff>
      <xdr:row>6</xdr:row>
      <xdr:rowOff>14289</xdr:rowOff>
    </xdr:to>
    <xdr:pic>
      <xdr:nvPicPr>
        <xdr:cNvPr id="2" name="1 Imagen" descr="logo-gif"/>
        <xdr:cNvPicPr/>
      </xdr:nvPicPr>
      <xdr:blipFill>
        <a:blip xmlns:r="http://schemas.openxmlformats.org/officeDocument/2006/relationships" r:embed="rId1" cstate="print"/>
        <a:srcRect/>
        <a:stretch>
          <a:fillRect/>
        </a:stretch>
      </xdr:blipFill>
      <xdr:spPr bwMode="auto">
        <a:xfrm>
          <a:off x="804862" y="438150"/>
          <a:ext cx="2757487" cy="1319214"/>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99220</xdr:colOff>
      <xdr:row>1</xdr:row>
      <xdr:rowOff>250032</xdr:rowOff>
    </xdr:from>
    <xdr:to>
      <xdr:col>4</xdr:col>
      <xdr:colOff>908844</xdr:colOff>
      <xdr:row>5</xdr:row>
      <xdr:rowOff>191067</xdr:rowOff>
    </xdr:to>
    <xdr:pic>
      <xdr:nvPicPr>
        <xdr:cNvPr id="4" name="3 Imagen" descr="logo-gif"/>
        <xdr:cNvPicPr/>
      </xdr:nvPicPr>
      <xdr:blipFill>
        <a:blip xmlns:r="http://schemas.openxmlformats.org/officeDocument/2006/relationships" r:embed="rId1" cstate="print"/>
        <a:srcRect/>
        <a:stretch>
          <a:fillRect/>
        </a:stretch>
      </xdr:blipFill>
      <xdr:spPr bwMode="auto">
        <a:xfrm>
          <a:off x="861220" y="421482"/>
          <a:ext cx="2381249" cy="117928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99220</xdr:colOff>
      <xdr:row>1</xdr:row>
      <xdr:rowOff>250032</xdr:rowOff>
    </xdr:from>
    <xdr:to>
      <xdr:col>5</xdr:col>
      <xdr:colOff>63500</xdr:colOff>
      <xdr:row>5</xdr:row>
      <xdr:rowOff>191067</xdr:rowOff>
    </xdr:to>
    <xdr:pic>
      <xdr:nvPicPr>
        <xdr:cNvPr id="3" name="2 Imagen" descr="logo-gif"/>
        <xdr:cNvPicPr/>
      </xdr:nvPicPr>
      <xdr:blipFill>
        <a:blip xmlns:r="http://schemas.openxmlformats.org/officeDocument/2006/relationships" r:embed="rId1" cstate="print"/>
        <a:srcRect/>
        <a:stretch>
          <a:fillRect/>
        </a:stretch>
      </xdr:blipFill>
      <xdr:spPr bwMode="auto">
        <a:xfrm>
          <a:off x="861220" y="421482"/>
          <a:ext cx="2381249" cy="117928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44452</xdr:colOff>
      <xdr:row>3</xdr:row>
      <xdr:rowOff>85726</xdr:rowOff>
    </xdr:from>
    <xdr:to>
      <xdr:col>5</xdr:col>
      <xdr:colOff>523875</xdr:colOff>
      <xdr:row>7</xdr:row>
      <xdr:rowOff>100580</xdr:rowOff>
    </xdr:to>
    <xdr:pic>
      <xdr:nvPicPr>
        <xdr:cNvPr id="2" name="1 Imagen" descr="logo-gif"/>
        <xdr:cNvPicPr/>
      </xdr:nvPicPr>
      <xdr:blipFill>
        <a:blip xmlns:r="http://schemas.openxmlformats.org/officeDocument/2006/relationships" r:embed="rId1" cstate="print"/>
        <a:srcRect/>
        <a:stretch>
          <a:fillRect/>
        </a:stretch>
      </xdr:blipFill>
      <xdr:spPr bwMode="auto">
        <a:xfrm>
          <a:off x="482602" y="581026"/>
          <a:ext cx="3098798" cy="136740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herine/Documents/ASYST/INGENIERIA%20Y%20SUMINISTROS%20ROYAL/MATRIZ%20DE%20RIESGOS%20%20c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erine/AppData/Roaming/Microsoft/Excel/MATRIZ%20DE%20RIESGOS%20IMSALU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ontabilidad"/>
      <sheetName val="Gerente"/>
      <sheetName val="Coordinador de sistemas"/>
      <sheetName val="Aux. Adm."/>
      <sheetName val="Tec. Amb. - Inspector HSE"/>
      <sheetName val="Capataz - Obreros"/>
      <sheetName val="INTERPRETACION"/>
      <sheetName val="RIESGOS"/>
      <sheetName val="Traba. Social"/>
      <sheetName val="Sanidad"/>
      <sheetName val="Fertilizadores"/>
      <sheetName val="Hoja2"/>
    </sheetNames>
    <sheetDataSet>
      <sheetData sheetId="0" refreshError="1"/>
      <sheetData sheetId="1" refreshError="1"/>
      <sheetData sheetId="2" refreshError="1"/>
      <sheetData sheetId="3" refreshError="1"/>
      <sheetData sheetId="4" refreshError="1"/>
      <sheetData sheetId="5" refreshError="1"/>
      <sheetData sheetId="6">
        <row r="4">
          <cell r="E4">
            <v>10</v>
          </cell>
        </row>
        <row r="5">
          <cell r="E5">
            <v>6</v>
          </cell>
        </row>
        <row r="6">
          <cell r="E6">
            <v>2</v>
          </cell>
        </row>
        <row r="7">
          <cell r="E7">
            <v>1</v>
          </cell>
        </row>
      </sheetData>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NDICIONES"/>
      <sheetName val="NIVEL RIESGO"/>
      <sheetName val="LABORATORIO"/>
      <sheetName val="X"/>
      <sheetName val="XX"/>
      <sheetName val="XXX"/>
      <sheetName val="XXXX"/>
      <sheetName val="XXXXX"/>
      <sheetName val="XXXXXX"/>
      <sheetName val="XXXXXXX"/>
    </sheetNames>
    <sheetDataSet>
      <sheetData sheetId="0" refreshError="1">
        <row r="4">
          <cell r="B4">
            <v>10</v>
          </cell>
        </row>
        <row r="5">
          <cell r="B5">
            <v>6</v>
          </cell>
        </row>
        <row r="6">
          <cell r="B6">
            <v>2</v>
          </cell>
        </row>
        <row r="10">
          <cell r="B10">
            <v>4</v>
          </cell>
        </row>
        <row r="11">
          <cell r="B11">
            <v>3</v>
          </cell>
        </row>
        <row r="12">
          <cell r="B12">
            <v>2</v>
          </cell>
        </row>
        <row r="13">
          <cell r="B13">
            <v>1</v>
          </cell>
        </row>
        <row r="58">
          <cell r="B58">
            <v>100</v>
          </cell>
        </row>
        <row r="59">
          <cell r="B59">
            <v>60</v>
          </cell>
        </row>
        <row r="60">
          <cell r="B60">
            <v>25</v>
          </cell>
        </row>
        <row r="61">
          <cell r="B61">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tabColor theme="2" tint="-0.89999084444715716"/>
  </sheetPr>
  <dimension ref="A1:Z32"/>
  <sheetViews>
    <sheetView topLeftCell="A20" zoomScale="70" zoomScaleNormal="70" zoomScaleSheetLayoutView="100" workbookViewId="0">
      <selection activeCell="T9" sqref="T9:U10"/>
    </sheetView>
  </sheetViews>
  <sheetFormatPr baseColWidth="10" defaultRowHeight="12.75"/>
  <cols>
    <col min="1" max="1" width="5.28515625" style="22" customWidth="1"/>
    <col min="2" max="2" width="6.7109375" style="22" customWidth="1"/>
    <col min="3" max="3" width="9.5703125" style="22" customWidth="1"/>
    <col min="4" max="4" width="7" style="22" bestFit="1" customWidth="1"/>
    <col min="5" max="5" width="3.7109375" style="22" customWidth="1"/>
    <col min="6" max="6" width="26.5703125" style="22" customWidth="1"/>
    <col min="7" max="7" width="25.140625" style="22" customWidth="1"/>
    <col min="8" max="8" width="23.28515625" style="22" customWidth="1"/>
    <col min="9" max="9" width="19" style="22" customWidth="1"/>
    <col min="10" max="10" width="16.7109375" style="22" customWidth="1"/>
    <col min="11" max="11" width="18" style="22" customWidth="1"/>
    <col min="12" max="14" width="6.85546875" style="22" customWidth="1"/>
    <col min="15" max="15" width="12.140625" style="22" customWidth="1"/>
    <col min="16" max="17" width="6.85546875" style="22" customWidth="1"/>
    <col min="18" max="18" width="9.7109375" style="22" customWidth="1"/>
    <col min="19" max="19" width="25.7109375" style="22" customWidth="1"/>
    <col min="20" max="20" width="7.7109375" style="22" customWidth="1"/>
    <col min="21" max="21" width="26.42578125" style="22" customWidth="1"/>
    <col min="22" max="22" width="11" style="22" customWidth="1"/>
    <col min="23" max="23" width="11.28515625" style="22" customWidth="1"/>
    <col min="24" max="24" width="21.42578125" style="22" customWidth="1"/>
    <col min="25" max="25" width="20.42578125" style="22" customWidth="1"/>
    <col min="26" max="26" width="19.28515625" style="22" customWidth="1"/>
    <col min="27" max="16384" width="11.42578125" style="22"/>
  </cols>
  <sheetData>
    <row r="1" spans="1:26" ht="12.75" customHeight="1">
      <c r="A1" s="297" t="s">
        <v>399</v>
      </c>
      <c r="B1" s="298"/>
      <c r="C1" s="298"/>
      <c r="D1" s="298"/>
      <c r="E1" s="298"/>
      <c r="F1" s="298"/>
      <c r="G1" s="298"/>
      <c r="H1" s="298"/>
      <c r="I1" s="298"/>
      <c r="J1" s="298"/>
      <c r="K1" s="298"/>
      <c r="L1" s="298"/>
      <c r="M1" s="298"/>
      <c r="N1" s="298"/>
      <c r="O1" s="298"/>
      <c r="P1" s="298"/>
      <c r="Q1" s="298"/>
      <c r="R1" s="298"/>
      <c r="S1" s="298"/>
      <c r="T1" s="298"/>
      <c r="U1" s="298"/>
      <c r="V1" s="298"/>
      <c r="W1" s="298"/>
      <c r="X1" s="298"/>
      <c r="Y1" s="298"/>
      <c r="Z1" s="298"/>
    </row>
    <row r="2" spans="1:26" ht="20.25" customHeight="1">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row>
    <row r="3" spans="1:26" ht="12.75" customHeight="1">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row>
    <row r="4" spans="1:26" ht="12.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row>
    <row r="5" spans="1:26" ht="12.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row>
    <row r="6" spans="1:26" ht="1.5" customHeight="1">
      <c r="A6" s="298"/>
      <c r="B6" s="298"/>
      <c r="C6" s="298"/>
      <c r="D6" s="298"/>
      <c r="E6" s="298"/>
      <c r="F6" s="298"/>
      <c r="G6" s="298"/>
      <c r="H6" s="298"/>
      <c r="I6" s="298"/>
      <c r="J6" s="298"/>
      <c r="K6" s="298"/>
      <c r="L6" s="298"/>
      <c r="M6" s="298"/>
      <c r="N6" s="298"/>
      <c r="O6" s="298"/>
      <c r="P6" s="298"/>
      <c r="Q6" s="298"/>
      <c r="R6" s="298"/>
      <c r="S6" s="298"/>
      <c r="T6" s="298"/>
      <c r="U6" s="298"/>
      <c r="V6" s="298"/>
      <c r="W6" s="298"/>
      <c r="X6" s="298"/>
      <c r="Y6" s="298"/>
      <c r="Z6" s="298"/>
    </row>
    <row r="7" spans="1:26" ht="12.75" hidden="1" customHeight="1">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row>
    <row r="8" spans="1:26" ht="25.5" customHeight="1" thickBot="1">
      <c r="A8" s="309" t="s">
        <v>0</v>
      </c>
      <c r="B8" s="309"/>
      <c r="C8" s="309"/>
      <c r="D8" s="309"/>
      <c r="E8" s="309"/>
      <c r="F8" s="309"/>
      <c r="G8" s="309"/>
      <c r="H8" s="309"/>
      <c r="I8" s="309"/>
      <c r="J8" s="309"/>
      <c r="K8" s="309"/>
      <c r="L8" s="309"/>
      <c r="M8" s="309"/>
      <c r="N8" s="309"/>
      <c r="O8" s="309"/>
      <c r="P8" s="309"/>
      <c r="Q8" s="309"/>
      <c r="R8" s="309"/>
      <c r="S8" s="309"/>
      <c r="T8" s="309"/>
      <c r="U8" s="309"/>
      <c r="V8" s="309"/>
      <c r="W8" s="309"/>
      <c r="X8" s="309"/>
      <c r="Y8" s="309"/>
      <c r="Z8" s="310"/>
    </row>
    <row r="9" spans="1:26" ht="73.5" customHeight="1" thickBot="1">
      <c r="A9" s="299" t="s">
        <v>8</v>
      </c>
      <c r="B9" s="291" t="s">
        <v>7</v>
      </c>
      <c r="C9" s="291" t="s">
        <v>6</v>
      </c>
      <c r="D9" s="291" t="s">
        <v>9</v>
      </c>
      <c r="E9" s="291" t="s">
        <v>10</v>
      </c>
      <c r="F9" s="282" t="s">
        <v>13</v>
      </c>
      <c r="G9" s="283"/>
      <c r="H9" s="291" t="s">
        <v>12</v>
      </c>
      <c r="I9" s="282" t="s">
        <v>17</v>
      </c>
      <c r="J9" s="286"/>
      <c r="K9" s="283"/>
      <c r="L9" s="282" t="s">
        <v>26</v>
      </c>
      <c r="M9" s="286"/>
      <c r="N9" s="286"/>
      <c r="O9" s="286"/>
      <c r="P9" s="286"/>
      <c r="Q9" s="286"/>
      <c r="R9" s="283"/>
      <c r="S9" s="303" t="s">
        <v>27</v>
      </c>
      <c r="T9" s="305"/>
      <c r="U9" s="306"/>
      <c r="V9" s="312" t="s">
        <v>2</v>
      </c>
      <c r="W9" s="313"/>
      <c r="X9" s="313"/>
      <c r="Y9" s="313"/>
      <c r="Z9" s="314"/>
    </row>
    <row r="10" spans="1:26" ht="13.5" customHeight="1" thickBot="1">
      <c r="A10" s="300"/>
      <c r="B10" s="292"/>
      <c r="C10" s="292"/>
      <c r="D10" s="292"/>
      <c r="E10" s="292"/>
      <c r="F10" s="284"/>
      <c r="G10" s="285"/>
      <c r="H10" s="292"/>
      <c r="I10" s="287"/>
      <c r="J10" s="288"/>
      <c r="K10" s="289"/>
      <c r="L10" s="284"/>
      <c r="M10" s="290"/>
      <c r="N10" s="290"/>
      <c r="O10" s="290"/>
      <c r="P10" s="290"/>
      <c r="Q10" s="290"/>
      <c r="R10" s="285"/>
      <c r="S10" s="304"/>
      <c r="T10" s="307"/>
      <c r="U10" s="308"/>
      <c r="V10" s="277" t="s">
        <v>3</v>
      </c>
      <c r="W10" s="277" t="s">
        <v>4</v>
      </c>
      <c r="X10" s="277" t="s">
        <v>5</v>
      </c>
      <c r="Y10" s="277" t="s">
        <v>203</v>
      </c>
      <c r="Z10" s="311" t="s">
        <v>1</v>
      </c>
    </row>
    <row r="11" spans="1:26" ht="121.5" customHeight="1" thickBot="1">
      <c r="A11" s="301"/>
      <c r="B11" s="292"/>
      <c r="C11" s="292"/>
      <c r="D11" s="292"/>
      <c r="E11" s="292"/>
      <c r="F11" s="5" t="s">
        <v>14</v>
      </c>
      <c r="G11" s="5" t="s">
        <v>15</v>
      </c>
      <c r="H11" s="302"/>
      <c r="I11" s="6" t="s">
        <v>16</v>
      </c>
      <c r="J11" s="6" t="s">
        <v>18</v>
      </c>
      <c r="K11" s="7" t="s">
        <v>19</v>
      </c>
      <c r="L11" s="5" t="s">
        <v>21</v>
      </c>
      <c r="M11" s="5" t="s">
        <v>22</v>
      </c>
      <c r="N11" s="5" t="s">
        <v>20</v>
      </c>
      <c r="O11" s="5" t="s">
        <v>23</v>
      </c>
      <c r="P11" s="5" t="s">
        <v>31</v>
      </c>
      <c r="Q11" s="5" t="s">
        <v>24</v>
      </c>
      <c r="R11" s="5" t="s">
        <v>25</v>
      </c>
      <c r="S11" s="5" t="s">
        <v>28</v>
      </c>
      <c r="T11" s="7" t="s">
        <v>29</v>
      </c>
      <c r="U11" s="8" t="s">
        <v>30</v>
      </c>
      <c r="V11" s="278"/>
      <c r="W11" s="278"/>
      <c r="X11" s="278"/>
      <c r="Y11" s="278"/>
      <c r="Z11" s="311"/>
    </row>
    <row r="12" spans="1:26" ht="156" customHeight="1" thickBot="1">
      <c r="A12" s="273" t="s">
        <v>223</v>
      </c>
      <c r="B12" s="275" t="s">
        <v>224</v>
      </c>
      <c r="C12" s="273" t="s">
        <v>225</v>
      </c>
      <c r="D12" s="295" t="s">
        <v>227</v>
      </c>
      <c r="E12" s="293" t="s">
        <v>211</v>
      </c>
      <c r="F12" s="27" t="s">
        <v>226</v>
      </c>
      <c r="G12" s="10" t="s">
        <v>93</v>
      </c>
      <c r="H12" s="24" t="s">
        <v>212</v>
      </c>
      <c r="I12" s="24" t="s">
        <v>213</v>
      </c>
      <c r="J12" s="25" t="s">
        <v>214</v>
      </c>
      <c r="K12" s="27" t="s">
        <v>215</v>
      </c>
      <c r="L12" s="10">
        <v>2</v>
      </c>
      <c r="M12" s="9">
        <v>4</v>
      </c>
      <c r="N12" s="11">
        <f t="shared" ref="N12:N29" si="0">L12*M12</f>
        <v>8</v>
      </c>
      <c r="O12" s="12" t="str">
        <f>IF(AND(N12&gt;9,N12&lt;21),"ALTO",IF(AND(N12&gt;23),"MUY ALTO",IF(AND(N12&gt;5,N12&lt;9),"MEDIO","BAJO")))</f>
        <v>MEDIO</v>
      </c>
      <c r="P12" s="10">
        <v>10</v>
      </c>
      <c r="Q12" s="9">
        <f t="shared" ref="Q12:Q29" si="1">N12*P12</f>
        <v>80</v>
      </c>
      <c r="R12" s="13" t="str">
        <f>IF(AND(Q12&gt;149,Q12&lt;501),"Nivel 2",IF(AND(Q12&gt;599),"Nivel 1",IF(AND(Q12&gt;39,Q12&lt;121),"Nivel 3","Nivel 4")))</f>
        <v>Nivel 3</v>
      </c>
      <c r="S12" s="14" t="str">
        <f t="shared" ref="S12:S29" si="2">IF(AND(Q12&gt;149,Q12&lt;501),"No Aceptable o Aceptable con control específico",IF(AND(Q12&gt;599),"No Aceptable",IF(AND(Q12&gt;39,Q12&lt;121),"Aceptable","Aceptable")))</f>
        <v>Aceptable</v>
      </c>
      <c r="T12" s="10">
        <v>1</v>
      </c>
      <c r="U12" s="26" t="s">
        <v>234</v>
      </c>
      <c r="V12" s="9" t="s">
        <v>229</v>
      </c>
      <c r="W12" s="10" t="s">
        <v>229</v>
      </c>
      <c r="X12" s="27" t="s">
        <v>235</v>
      </c>
      <c r="Y12" s="28" t="s">
        <v>236</v>
      </c>
      <c r="Z12" s="24" t="s">
        <v>229</v>
      </c>
    </row>
    <row r="13" spans="1:26" ht="146.25" customHeight="1" thickBot="1">
      <c r="A13" s="274"/>
      <c r="B13" s="276"/>
      <c r="C13" s="274"/>
      <c r="D13" s="296"/>
      <c r="E13" s="294"/>
      <c r="F13" s="39" t="s">
        <v>302</v>
      </c>
      <c r="G13" s="40" t="s">
        <v>93</v>
      </c>
      <c r="H13" s="39" t="s">
        <v>303</v>
      </c>
      <c r="I13" s="24" t="s">
        <v>306</v>
      </c>
      <c r="J13" s="25" t="s">
        <v>305</v>
      </c>
      <c r="K13" s="39" t="s">
        <v>307</v>
      </c>
      <c r="L13" s="40">
        <v>2</v>
      </c>
      <c r="M13" s="9">
        <v>3</v>
      </c>
      <c r="N13" s="11">
        <f t="shared" si="0"/>
        <v>6</v>
      </c>
      <c r="O13" s="12" t="str">
        <f>IF(AND(N13&gt;9,N13&lt;21),"ALTO",IF(AND(N13&gt;23),"MUY ALTO",IF(AND(N13&gt;5,N13&lt;9),"MEDIO","BAJO")))</f>
        <v>MEDIO</v>
      </c>
      <c r="P13" s="10">
        <v>10</v>
      </c>
      <c r="Q13" s="9">
        <f t="shared" si="1"/>
        <v>60</v>
      </c>
      <c r="R13" s="13" t="str">
        <f>IF(AND(Q13&gt;149,Q13&lt;501),"Nivel 2",IF(AND(Q13&gt;599),"Nivel 1",IF(AND(Q13&gt;39,Q13&lt;121),"Nivel 3","Nivel 4")))</f>
        <v>Nivel 3</v>
      </c>
      <c r="S13" s="14" t="str">
        <f t="shared" si="2"/>
        <v>Aceptable</v>
      </c>
      <c r="T13" s="40">
        <v>1</v>
      </c>
      <c r="U13" s="26" t="s">
        <v>304</v>
      </c>
      <c r="V13" s="9" t="s">
        <v>229</v>
      </c>
      <c r="W13" s="10" t="s">
        <v>229</v>
      </c>
      <c r="X13" s="39" t="s">
        <v>308</v>
      </c>
      <c r="Y13" s="42" t="s">
        <v>309</v>
      </c>
      <c r="Z13" s="24" t="s">
        <v>229</v>
      </c>
    </row>
    <row r="14" spans="1:26" ht="177" customHeight="1" thickBot="1">
      <c r="A14" s="274"/>
      <c r="B14" s="276"/>
      <c r="C14" s="274"/>
      <c r="D14" s="296"/>
      <c r="E14" s="294"/>
      <c r="F14" s="39" t="s">
        <v>275</v>
      </c>
      <c r="G14" s="40" t="s">
        <v>93</v>
      </c>
      <c r="H14" s="39" t="s">
        <v>290</v>
      </c>
      <c r="I14" s="27" t="s">
        <v>291</v>
      </c>
      <c r="J14" s="43" t="s">
        <v>292</v>
      </c>
      <c r="K14" s="29" t="s">
        <v>293</v>
      </c>
      <c r="L14" s="40">
        <v>2</v>
      </c>
      <c r="M14" s="9">
        <v>4</v>
      </c>
      <c r="N14" s="11">
        <f t="shared" si="0"/>
        <v>8</v>
      </c>
      <c r="O14" s="12" t="str">
        <f>IF(AND(N14&gt;9,N14&lt;21),"ALTO",IF(AND(N14&gt;23),"MUY ALTO",IF(AND(N14&gt;5,N14&lt;9),"MEDIO","BAJO")))</f>
        <v>MEDIO</v>
      </c>
      <c r="P14" s="40">
        <v>10</v>
      </c>
      <c r="Q14" s="9">
        <f t="shared" si="1"/>
        <v>80</v>
      </c>
      <c r="R14" s="13" t="str">
        <f>IF(AND(Q14&gt;149,Q14&lt;501),"Nivel 2",IF(AND(Q14&gt;599),"Nivel 1",IF(AND(Q14&gt;39,Q14&lt;121),"Nivel 3","Nivel 4")))</f>
        <v>Nivel 3</v>
      </c>
      <c r="S14" s="14" t="str">
        <f t="shared" si="2"/>
        <v>Aceptable</v>
      </c>
      <c r="T14" s="40">
        <v>1</v>
      </c>
      <c r="U14" s="26" t="s">
        <v>234</v>
      </c>
      <c r="V14" s="9" t="s">
        <v>229</v>
      </c>
      <c r="W14" s="10" t="s">
        <v>229</v>
      </c>
      <c r="X14" s="39" t="s">
        <v>294</v>
      </c>
      <c r="Y14" s="42" t="s">
        <v>295</v>
      </c>
      <c r="Z14" s="24" t="s">
        <v>229</v>
      </c>
    </row>
    <row r="15" spans="1:26" ht="74.25" customHeight="1" thickBot="1">
      <c r="A15" s="274"/>
      <c r="B15" s="276"/>
      <c r="C15" s="274"/>
      <c r="D15" s="296"/>
      <c r="E15" s="294"/>
      <c r="F15" s="39" t="s">
        <v>271</v>
      </c>
      <c r="G15" s="40" t="s">
        <v>93</v>
      </c>
      <c r="H15" s="39" t="s">
        <v>273</v>
      </c>
      <c r="I15" s="24" t="s">
        <v>276</v>
      </c>
      <c r="J15" s="25" t="s">
        <v>277</v>
      </c>
      <c r="K15" s="41" t="s">
        <v>272</v>
      </c>
      <c r="L15" s="40">
        <v>2</v>
      </c>
      <c r="M15" s="9">
        <v>3</v>
      </c>
      <c r="N15" s="11">
        <f t="shared" si="0"/>
        <v>6</v>
      </c>
      <c r="O15" s="12" t="str">
        <f>IF(AND(N15&gt;9,N15&lt;21),"ALTO",IF(AND(N15&gt;23),"MUY ALTO",IF(AND(N15&gt;5,N15&lt;9),"MEDIO","BAJO")))</f>
        <v>MEDIO</v>
      </c>
      <c r="P15" s="40">
        <v>10</v>
      </c>
      <c r="Q15" s="9">
        <f t="shared" si="1"/>
        <v>60</v>
      </c>
      <c r="R15" s="13" t="str">
        <f>IF(AND(Q15&gt;149,Q15&lt;501),"Nivel 2",IF(AND(Q15&gt;599),"Nivel 1",IF(AND(Q15&gt;39,Q15&lt;121),"Nivel 3","Nivel 4")))</f>
        <v>Nivel 3</v>
      </c>
      <c r="S15" s="14" t="str">
        <f t="shared" si="2"/>
        <v>Aceptable</v>
      </c>
      <c r="T15" s="40">
        <v>1</v>
      </c>
      <c r="U15" s="26" t="s">
        <v>274</v>
      </c>
      <c r="V15" s="9" t="s">
        <v>229</v>
      </c>
      <c r="W15" s="10" t="s">
        <v>229</v>
      </c>
      <c r="X15" s="39" t="s">
        <v>278</v>
      </c>
      <c r="Y15" s="39" t="s">
        <v>278</v>
      </c>
      <c r="Z15" s="24" t="s">
        <v>229</v>
      </c>
    </row>
    <row r="16" spans="1:26" ht="96.75" customHeight="1" thickBot="1">
      <c r="A16" s="274"/>
      <c r="B16" s="276"/>
      <c r="C16" s="274"/>
      <c r="D16" s="296"/>
      <c r="E16" s="294"/>
      <c r="F16" s="29" t="s">
        <v>279</v>
      </c>
      <c r="G16" s="16" t="s">
        <v>94</v>
      </c>
      <c r="H16" s="21" t="s">
        <v>218</v>
      </c>
      <c r="I16" s="15" t="s">
        <v>216</v>
      </c>
      <c r="J16" s="31" t="s">
        <v>280</v>
      </c>
      <c r="K16" s="33" t="s">
        <v>281</v>
      </c>
      <c r="L16" s="16">
        <v>2</v>
      </c>
      <c r="M16" s="9">
        <v>3</v>
      </c>
      <c r="N16" s="17">
        <f t="shared" si="0"/>
        <v>6</v>
      </c>
      <c r="O16" s="18" t="str">
        <f t="shared" ref="O16:O29" si="3">IF(AND(N16&gt;9,N16&lt;21),"ALTO",IF(AND(N16&gt;23),"MUY ALTO",IF(AND(N16&gt;5,N16&lt;9),"MEDIO","BAJO")))</f>
        <v>MEDIO</v>
      </c>
      <c r="P16" s="16">
        <v>10</v>
      </c>
      <c r="Q16" s="15">
        <f t="shared" si="1"/>
        <v>60</v>
      </c>
      <c r="R16" s="19" t="str">
        <f t="shared" ref="R16:R29" si="4">IF(AND(Q16&gt;149,Q16&lt;501),"Nivel 2",IF(AND(Q16&gt;599),"Nivel 1",IF(AND(Q16&gt;39,Q16&lt;121),"Nivel 3","Nivel 4")))</f>
        <v>Nivel 3</v>
      </c>
      <c r="S16" s="20" t="str">
        <f t="shared" si="2"/>
        <v>Aceptable</v>
      </c>
      <c r="T16" s="16">
        <v>1</v>
      </c>
      <c r="U16" s="34" t="s">
        <v>237</v>
      </c>
      <c r="V16" s="9" t="s">
        <v>229</v>
      </c>
      <c r="W16" s="10" t="s">
        <v>229</v>
      </c>
      <c r="X16" s="29" t="s">
        <v>282</v>
      </c>
      <c r="Y16" s="30" t="s">
        <v>283</v>
      </c>
      <c r="Z16" s="27" t="s">
        <v>217</v>
      </c>
    </row>
    <row r="17" spans="1:26" ht="93.75" customHeight="1" thickBot="1">
      <c r="A17" s="274"/>
      <c r="B17" s="276"/>
      <c r="C17" s="274"/>
      <c r="D17" s="296"/>
      <c r="E17" s="294"/>
      <c r="F17" s="29" t="s">
        <v>238</v>
      </c>
      <c r="G17" s="16" t="s">
        <v>92</v>
      </c>
      <c r="H17" s="29" t="s">
        <v>239</v>
      </c>
      <c r="I17" s="29" t="s">
        <v>240</v>
      </c>
      <c r="J17" s="32" t="s">
        <v>219</v>
      </c>
      <c r="K17" s="32" t="s">
        <v>248</v>
      </c>
      <c r="L17" s="16">
        <v>2</v>
      </c>
      <c r="M17" s="9">
        <v>2</v>
      </c>
      <c r="N17" s="17">
        <f t="shared" si="0"/>
        <v>4</v>
      </c>
      <c r="O17" s="18" t="str">
        <f>IF(AND(N17&gt;9,N17&lt;21),"ALTO",IF(AND(N17&gt;23),"MUY ALTO",IF(AND(N17&gt;5,N17&lt;9),"MEDIO","BAJO")))</f>
        <v>BAJO</v>
      </c>
      <c r="P17" s="16">
        <v>10</v>
      </c>
      <c r="Q17" s="15">
        <f t="shared" si="1"/>
        <v>40</v>
      </c>
      <c r="R17" s="19" t="str">
        <f>IF(AND(Q17&gt;149,Q17&lt;501),"Nivel 2",IF(AND(Q17&gt;599),"Nivel 1",IF(AND(Q17&gt;39,Q17&lt;121),"Nivel 3","Nivel 4")))</f>
        <v>Nivel 3</v>
      </c>
      <c r="S17" s="20" t="str">
        <f t="shared" si="2"/>
        <v>Aceptable</v>
      </c>
      <c r="T17" s="16">
        <v>1</v>
      </c>
      <c r="U17" s="34" t="s">
        <v>284</v>
      </c>
      <c r="V17" s="9" t="s">
        <v>229</v>
      </c>
      <c r="W17" s="10" t="s">
        <v>229</v>
      </c>
      <c r="X17" s="35" t="s">
        <v>229</v>
      </c>
      <c r="Y17" s="36" t="s">
        <v>220</v>
      </c>
      <c r="Z17" s="35" t="s">
        <v>229</v>
      </c>
    </row>
    <row r="18" spans="1:26" ht="150.75" customHeight="1" thickBot="1">
      <c r="A18" s="274"/>
      <c r="B18" s="276"/>
      <c r="C18" s="274"/>
      <c r="D18" s="296"/>
      <c r="E18" s="294"/>
      <c r="F18" s="29" t="s">
        <v>241</v>
      </c>
      <c r="G18" s="16" t="s">
        <v>95</v>
      </c>
      <c r="H18" s="35" t="s">
        <v>221</v>
      </c>
      <c r="I18" s="35" t="s">
        <v>229</v>
      </c>
      <c r="J18" s="37" t="s">
        <v>229</v>
      </c>
      <c r="K18" s="38" t="s">
        <v>285</v>
      </c>
      <c r="L18" s="16">
        <v>2</v>
      </c>
      <c r="M18" s="9">
        <v>3</v>
      </c>
      <c r="N18" s="17">
        <f t="shared" si="0"/>
        <v>6</v>
      </c>
      <c r="O18" s="18" t="str">
        <f t="shared" si="3"/>
        <v>MEDIO</v>
      </c>
      <c r="P18" s="16">
        <v>10</v>
      </c>
      <c r="Q18" s="15">
        <f t="shared" si="1"/>
        <v>60</v>
      </c>
      <c r="R18" s="19" t="str">
        <f t="shared" si="4"/>
        <v>Nivel 3</v>
      </c>
      <c r="S18" s="20" t="str">
        <f t="shared" si="2"/>
        <v>Aceptable</v>
      </c>
      <c r="T18" s="16">
        <v>1</v>
      </c>
      <c r="U18" s="34" t="s">
        <v>286</v>
      </c>
      <c r="V18" s="9" t="s">
        <v>229</v>
      </c>
      <c r="W18" s="10" t="s">
        <v>229</v>
      </c>
      <c r="X18" s="35" t="s">
        <v>229</v>
      </c>
      <c r="Y18" s="36" t="s">
        <v>222</v>
      </c>
      <c r="Z18" s="35" t="s">
        <v>229</v>
      </c>
    </row>
    <row r="19" spans="1:26" ht="148.5" customHeight="1" thickBot="1">
      <c r="A19" s="274"/>
      <c r="B19" s="276"/>
      <c r="C19" s="274"/>
      <c r="D19" s="296"/>
      <c r="E19" s="294"/>
      <c r="F19" s="29" t="s">
        <v>242</v>
      </c>
      <c r="G19" s="16" t="s">
        <v>95</v>
      </c>
      <c r="H19" s="29" t="s">
        <v>287</v>
      </c>
      <c r="I19" s="35" t="s">
        <v>229</v>
      </c>
      <c r="J19" s="37" t="s">
        <v>229</v>
      </c>
      <c r="K19" s="38" t="s">
        <v>255</v>
      </c>
      <c r="L19" s="16">
        <v>2</v>
      </c>
      <c r="M19" s="9">
        <v>3</v>
      </c>
      <c r="N19" s="17">
        <f t="shared" si="0"/>
        <v>6</v>
      </c>
      <c r="O19" s="18" t="str">
        <f t="shared" si="3"/>
        <v>MEDIO</v>
      </c>
      <c r="P19" s="16">
        <v>10</v>
      </c>
      <c r="Q19" s="15">
        <f t="shared" si="1"/>
        <v>60</v>
      </c>
      <c r="R19" s="19" t="str">
        <f t="shared" si="4"/>
        <v>Nivel 3</v>
      </c>
      <c r="S19" s="20" t="str">
        <f t="shared" si="2"/>
        <v>Aceptable</v>
      </c>
      <c r="T19" s="16">
        <v>1</v>
      </c>
      <c r="U19" s="34" t="s">
        <v>286</v>
      </c>
      <c r="V19" s="9" t="s">
        <v>229</v>
      </c>
      <c r="W19" s="10" t="s">
        <v>229</v>
      </c>
      <c r="X19" s="35" t="s">
        <v>229</v>
      </c>
      <c r="Y19" s="36" t="s">
        <v>250</v>
      </c>
      <c r="Z19" s="35" t="s">
        <v>229</v>
      </c>
    </row>
    <row r="20" spans="1:26" ht="163.5" customHeight="1" thickBot="1">
      <c r="A20" s="274"/>
      <c r="B20" s="276"/>
      <c r="C20" s="274"/>
      <c r="D20" s="296"/>
      <c r="E20" s="294"/>
      <c r="F20" s="29" t="s">
        <v>243</v>
      </c>
      <c r="G20" s="16" t="s">
        <v>95</v>
      </c>
      <c r="H20" s="35" t="s">
        <v>246</v>
      </c>
      <c r="I20" s="35" t="s">
        <v>229</v>
      </c>
      <c r="J20" s="37" t="s">
        <v>229</v>
      </c>
      <c r="K20" s="38" t="s">
        <v>253</v>
      </c>
      <c r="L20" s="16">
        <v>2</v>
      </c>
      <c r="M20" s="9">
        <v>2</v>
      </c>
      <c r="N20" s="17">
        <f t="shared" si="0"/>
        <v>4</v>
      </c>
      <c r="O20" s="18" t="str">
        <f t="shared" si="3"/>
        <v>BAJO</v>
      </c>
      <c r="P20" s="16">
        <v>10</v>
      </c>
      <c r="Q20" s="15">
        <f t="shared" si="1"/>
        <v>40</v>
      </c>
      <c r="R20" s="19" t="str">
        <f t="shared" si="4"/>
        <v>Nivel 3</v>
      </c>
      <c r="S20" s="20" t="str">
        <f t="shared" si="2"/>
        <v>Aceptable</v>
      </c>
      <c r="T20" s="16">
        <v>1</v>
      </c>
      <c r="U20" s="34" t="s">
        <v>286</v>
      </c>
      <c r="V20" s="9" t="s">
        <v>229</v>
      </c>
      <c r="W20" s="10" t="s">
        <v>229</v>
      </c>
      <c r="X20" s="35" t="s">
        <v>229</v>
      </c>
      <c r="Y20" s="36" t="s">
        <v>250</v>
      </c>
      <c r="Z20" s="35" t="s">
        <v>229</v>
      </c>
    </row>
    <row r="21" spans="1:26" ht="162.75" customHeight="1" thickBot="1">
      <c r="A21" s="274"/>
      <c r="B21" s="276"/>
      <c r="C21" s="274"/>
      <c r="D21" s="296"/>
      <c r="E21" s="294"/>
      <c r="F21" s="29" t="s">
        <v>244</v>
      </c>
      <c r="G21" s="16" t="s">
        <v>95</v>
      </c>
      <c r="H21" s="35" t="s">
        <v>247</v>
      </c>
      <c r="I21" s="35" t="s">
        <v>229</v>
      </c>
      <c r="J21" s="37" t="s">
        <v>229</v>
      </c>
      <c r="K21" s="38" t="s">
        <v>252</v>
      </c>
      <c r="L21" s="16">
        <v>2</v>
      </c>
      <c r="M21" s="9">
        <v>2</v>
      </c>
      <c r="N21" s="17">
        <f t="shared" si="0"/>
        <v>4</v>
      </c>
      <c r="O21" s="18" t="str">
        <f t="shared" si="3"/>
        <v>BAJO</v>
      </c>
      <c r="P21" s="16">
        <v>25</v>
      </c>
      <c r="Q21" s="15">
        <f t="shared" si="1"/>
        <v>100</v>
      </c>
      <c r="R21" s="19" t="str">
        <f t="shared" si="4"/>
        <v>Nivel 3</v>
      </c>
      <c r="S21" s="20" t="str">
        <f t="shared" si="2"/>
        <v>Aceptable</v>
      </c>
      <c r="T21" s="16">
        <v>1</v>
      </c>
      <c r="U21" s="34" t="s">
        <v>286</v>
      </c>
      <c r="V21" s="24" t="s">
        <v>254</v>
      </c>
      <c r="W21" s="24" t="s">
        <v>229</v>
      </c>
      <c r="X21" s="35" t="s">
        <v>229</v>
      </c>
      <c r="Y21" s="36" t="s">
        <v>250</v>
      </c>
      <c r="Z21" s="35" t="s">
        <v>229</v>
      </c>
    </row>
    <row r="22" spans="1:26" ht="153" customHeight="1" thickBot="1">
      <c r="A22" s="274"/>
      <c r="B22" s="276"/>
      <c r="C22" s="274"/>
      <c r="D22" s="296"/>
      <c r="E22" s="294"/>
      <c r="F22" s="29" t="s">
        <v>245</v>
      </c>
      <c r="G22" s="16" t="s">
        <v>95</v>
      </c>
      <c r="H22" s="35" t="s">
        <v>249</v>
      </c>
      <c r="I22" s="35" t="s">
        <v>229</v>
      </c>
      <c r="J22" s="37" t="s">
        <v>229</v>
      </c>
      <c r="K22" s="38" t="s">
        <v>251</v>
      </c>
      <c r="L22" s="16">
        <v>2</v>
      </c>
      <c r="M22" s="9">
        <v>2</v>
      </c>
      <c r="N22" s="17">
        <f t="shared" si="0"/>
        <v>4</v>
      </c>
      <c r="O22" s="18" t="str">
        <f t="shared" si="3"/>
        <v>BAJO</v>
      </c>
      <c r="P22" s="16">
        <v>25</v>
      </c>
      <c r="Q22" s="15">
        <f t="shared" si="1"/>
        <v>100</v>
      </c>
      <c r="R22" s="19" t="str">
        <f t="shared" si="4"/>
        <v>Nivel 3</v>
      </c>
      <c r="S22" s="20" t="str">
        <f t="shared" si="2"/>
        <v>Aceptable</v>
      </c>
      <c r="T22" s="16">
        <v>1</v>
      </c>
      <c r="U22" s="34" t="s">
        <v>286</v>
      </c>
      <c r="V22" s="9" t="s">
        <v>229</v>
      </c>
      <c r="W22" s="10" t="s">
        <v>229</v>
      </c>
      <c r="X22" s="35" t="s">
        <v>229</v>
      </c>
      <c r="Y22" s="36" t="s">
        <v>250</v>
      </c>
      <c r="Z22" s="35" t="s">
        <v>229</v>
      </c>
    </row>
    <row r="23" spans="1:26" ht="136.5" customHeight="1" thickBot="1">
      <c r="A23" s="274"/>
      <c r="B23" s="276"/>
      <c r="C23" s="274"/>
      <c r="D23" s="296"/>
      <c r="E23" s="294"/>
      <c r="F23" s="29" t="s">
        <v>258</v>
      </c>
      <c r="G23" s="16" t="s">
        <v>103</v>
      </c>
      <c r="H23" s="35" t="s">
        <v>288</v>
      </c>
      <c r="I23" s="35" t="s">
        <v>259</v>
      </c>
      <c r="J23" s="37" t="s">
        <v>229</v>
      </c>
      <c r="K23" s="39" t="s">
        <v>260</v>
      </c>
      <c r="L23" s="16">
        <v>2</v>
      </c>
      <c r="M23" s="9">
        <v>3</v>
      </c>
      <c r="N23" s="17">
        <f t="shared" si="0"/>
        <v>6</v>
      </c>
      <c r="O23" s="18" t="str">
        <f t="shared" si="3"/>
        <v>MEDIO</v>
      </c>
      <c r="P23" s="16">
        <v>10</v>
      </c>
      <c r="Q23" s="15">
        <f t="shared" si="1"/>
        <v>60</v>
      </c>
      <c r="R23" s="19" t="str">
        <f t="shared" si="4"/>
        <v>Nivel 3</v>
      </c>
      <c r="S23" s="20" t="str">
        <f t="shared" si="2"/>
        <v>Aceptable</v>
      </c>
      <c r="T23" s="16">
        <v>1</v>
      </c>
      <c r="U23" s="34" t="s">
        <v>261</v>
      </c>
      <c r="V23" s="35" t="s">
        <v>229</v>
      </c>
      <c r="W23" s="36" t="s">
        <v>229</v>
      </c>
      <c r="X23" s="35" t="s">
        <v>256</v>
      </c>
      <c r="Y23" s="30" t="s">
        <v>257</v>
      </c>
      <c r="Z23" s="29" t="s">
        <v>229</v>
      </c>
    </row>
    <row r="24" spans="1:26" ht="147.75" customHeight="1" thickBot="1">
      <c r="A24" s="274"/>
      <c r="B24" s="276"/>
      <c r="C24" s="274"/>
      <c r="D24" s="296"/>
      <c r="E24" s="294"/>
      <c r="F24" s="29" t="s">
        <v>296</v>
      </c>
      <c r="G24" s="16" t="s">
        <v>103</v>
      </c>
      <c r="H24" s="29" t="s">
        <v>297</v>
      </c>
      <c r="I24" s="35" t="s">
        <v>298</v>
      </c>
      <c r="J24" s="37" t="s">
        <v>299</v>
      </c>
      <c r="K24" s="39" t="s">
        <v>300</v>
      </c>
      <c r="L24" s="16">
        <v>2</v>
      </c>
      <c r="M24" s="9">
        <v>3</v>
      </c>
      <c r="N24" s="17">
        <f t="shared" si="0"/>
        <v>6</v>
      </c>
      <c r="O24" s="18" t="str">
        <f t="shared" si="3"/>
        <v>MEDIO</v>
      </c>
      <c r="P24" s="16">
        <v>10</v>
      </c>
      <c r="Q24" s="15">
        <f t="shared" si="1"/>
        <v>60</v>
      </c>
      <c r="R24" s="19" t="str">
        <f t="shared" si="4"/>
        <v>Nivel 3</v>
      </c>
      <c r="S24" s="20" t="str">
        <f t="shared" si="2"/>
        <v>Aceptable</v>
      </c>
      <c r="T24" s="16">
        <v>1</v>
      </c>
      <c r="U24" s="34" t="s">
        <v>314</v>
      </c>
      <c r="V24" s="35" t="s">
        <v>229</v>
      </c>
      <c r="W24" s="36" t="s">
        <v>229</v>
      </c>
      <c r="X24" s="35" t="s">
        <v>301</v>
      </c>
      <c r="Y24" s="30" t="s">
        <v>315</v>
      </c>
      <c r="Z24" s="29" t="s">
        <v>229</v>
      </c>
    </row>
    <row r="25" spans="1:26" ht="123" customHeight="1" thickBot="1">
      <c r="A25" s="274"/>
      <c r="B25" s="276"/>
      <c r="C25" s="274"/>
      <c r="D25" s="296"/>
      <c r="E25" s="294"/>
      <c r="F25" s="29" t="s">
        <v>310</v>
      </c>
      <c r="G25" s="16" t="s">
        <v>103</v>
      </c>
      <c r="H25" s="29" t="s">
        <v>311</v>
      </c>
      <c r="I25" s="35" t="s">
        <v>229</v>
      </c>
      <c r="J25" s="37" t="s">
        <v>229</v>
      </c>
      <c r="K25" s="39" t="s">
        <v>312</v>
      </c>
      <c r="L25" s="16">
        <v>2</v>
      </c>
      <c r="M25" s="9">
        <v>3</v>
      </c>
      <c r="N25" s="17">
        <f t="shared" si="0"/>
        <v>6</v>
      </c>
      <c r="O25" s="18" t="str">
        <f t="shared" si="3"/>
        <v>MEDIO</v>
      </c>
      <c r="P25" s="16">
        <v>25</v>
      </c>
      <c r="Q25" s="15">
        <f t="shared" si="1"/>
        <v>150</v>
      </c>
      <c r="R25" s="19" t="str">
        <f t="shared" si="4"/>
        <v>Nivel 2</v>
      </c>
      <c r="S25" s="20" t="str">
        <f t="shared" si="2"/>
        <v>No Aceptable o Aceptable con control específico</v>
      </c>
      <c r="T25" s="16">
        <v>1</v>
      </c>
      <c r="U25" s="34" t="s">
        <v>313</v>
      </c>
      <c r="V25" s="35" t="s">
        <v>229</v>
      </c>
      <c r="W25" s="36" t="s">
        <v>229</v>
      </c>
      <c r="X25" s="35" t="s">
        <v>229</v>
      </c>
      <c r="Y25" s="30" t="s">
        <v>312</v>
      </c>
      <c r="Z25" s="29" t="s">
        <v>229</v>
      </c>
    </row>
    <row r="26" spans="1:26" ht="13.5" thickBot="1">
      <c r="A26" s="274"/>
      <c r="B26" s="276"/>
      <c r="C26" s="274"/>
      <c r="D26" s="296"/>
      <c r="E26" s="294"/>
      <c r="F26" s="29"/>
      <c r="G26" s="16"/>
      <c r="H26" s="29"/>
      <c r="I26" s="35"/>
      <c r="J26" s="37"/>
      <c r="K26" s="39"/>
      <c r="L26" s="16"/>
      <c r="M26" s="9"/>
      <c r="N26" s="17"/>
      <c r="O26" s="18"/>
      <c r="P26" s="16"/>
      <c r="Q26" s="15"/>
      <c r="R26" s="19"/>
      <c r="S26" s="20"/>
      <c r="T26" s="16"/>
      <c r="U26" s="34"/>
      <c r="V26" s="35"/>
      <c r="W26" s="36"/>
      <c r="X26" s="35"/>
      <c r="Y26" s="30"/>
      <c r="Z26" s="29"/>
    </row>
    <row r="27" spans="1:26" ht="109.5" customHeight="1" thickBot="1">
      <c r="A27" s="274"/>
      <c r="B27" s="276"/>
      <c r="C27" s="274"/>
      <c r="D27" s="296"/>
      <c r="E27" s="294"/>
      <c r="F27" s="21" t="s">
        <v>228</v>
      </c>
      <c r="G27" s="16" t="s">
        <v>232</v>
      </c>
      <c r="H27" s="29" t="s">
        <v>262</v>
      </c>
      <c r="I27" s="15" t="s">
        <v>229</v>
      </c>
      <c r="J27" s="30" t="s">
        <v>263</v>
      </c>
      <c r="K27" s="29" t="s">
        <v>230</v>
      </c>
      <c r="L27" s="16">
        <v>2</v>
      </c>
      <c r="M27" s="9">
        <v>3</v>
      </c>
      <c r="N27" s="17">
        <f t="shared" si="0"/>
        <v>6</v>
      </c>
      <c r="O27" s="18" t="str">
        <f t="shared" si="3"/>
        <v>MEDIO</v>
      </c>
      <c r="P27" s="16">
        <v>10</v>
      </c>
      <c r="Q27" s="15">
        <f t="shared" si="1"/>
        <v>60</v>
      </c>
      <c r="R27" s="19" t="str">
        <f t="shared" si="4"/>
        <v>Nivel 3</v>
      </c>
      <c r="S27" s="20" t="str">
        <f t="shared" si="2"/>
        <v>Aceptable</v>
      </c>
      <c r="T27" s="16">
        <v>1</v>
      </c>
      <c r="U27" s="34" t="s">
        <v>264</v>
      </c>
      <c r="V27" s="35" t="s">
        <v>229</v>
      </c>
      <c r="W27" s="36" t="s">
        <v>229</v>
      </c>
      <c r="X27" s="35" t="s">
        <v>231</v>
      </c>
      <c r="Y27" s="36" t="s">
        <v>265</v>
      </c>
      <c r="Z27" s="35" t="s">
        <v>229</v>
      </c>
    </row>
    <row r="28" spans="1:26" ht="111" customHeight="1" thickBot="1">
      <c r="A28" s="274"/>
      <c r="B28" s="276"/>
      <c r="C28" s="274"/>
      <c r="D28" s="296"/>
      <c r="E28" s="294"/>
      <c r="F28" s="21" t="s">
        <v>233</v>
      </c>
      <c r="G28" s="16" t="s">
        <v>232</v>
      </c>
      <c r="H28" s="21" t="s">
        <v>266</v>
      </c>
      <c r="I28" s="15" t="s">
        <v>229</v>
      </c>
      <c r="J28" s="16" t="s">
        <v>229</v>
      </c>
      <c r="K28" s="21" t="s">
        <v>230</v>
      </c>
      <c r="L28" s="16">
        <v>2</v>
      </c>
      <c r="M28" s="9">
        <v>3</v>
      </c>
      <c r="N28" s="17">
        <f t="shared" si="0"/>
        <v>6</v>
      </c>
      <c r="O28" s="18" t="str">
        <f t="shared" si="3"/>
        <v>MEDIO</v>
      </c>
      <c r="P28" s="16">
        <v>10</v>
      </c>
      <c r="Q28" s="15">
        <f t="shared" si="1"/>
        <v>60</v>
      </c>
      <c r="R28" s="19" t="str">
        <f t="shared" si="4"/>
        <v>Nivel 3</v>
      </c>
      <c r="S28" s="20" t="str">
        <f t="shared" si="2"/>
        <v>Aceptable</v>
      </c>
      <c r="T28" s="16">
        <v>1</v>
      </c>
      <c r="U28" s="34" t="s">
        <v>234</v>
      </c>
      <c r="V28" s="35" t="s">
        <v>229</v>
      </c>
      <c r="W28" s="36" t="s">
        <v>229</v>
      </c>
      <c r="X28" s="35" t="s">
        <v>231</v>
      </c>
      <c r="Y28" s="36" t="s">
        <v>265</v>
      </c>
      <c r="Z28" s="35" t="s">
        <v>229</v>
      </c>
    </row>
    <row r="29" spans="1:26" ht="138" customHeight="1">
      <c r="A29" s="274"/>
      <c r="B29" s="276"/>
      <c r="C29" s="274"/>
      <c r="D29" s="296"/>
      <c r="E29" s="294"/>
      <c r="F29" s="21" t="s">
        <v>289</v>
      </c>
      <c r="G29" s="16" t="s">
        <v>232</v>
      </c>
      <c r="H29" s="29" t="s">
        <v>267</v>
      </c>
      <c r="I29" s="35" t="s">
        <v>270</v>
      </c>
      <c r="J29" s="36" t="s">
        <v>18</v>
      </c>
      <c r="K29" s="29" t="s">
        <v>230</v>
      </c>
      <c r="L29" s="16">
        <v>2</v>
      </c>
      <c r="M29" s="9">
        <v>3</v>
      </c>
      <c r="N29" s="17">
        <f t="shared" si="0"/>
        <v>6</v>
      </c>
      <c r="O29" s="18" t="str">
        <f t="shared" si="3"/>
        <v>MEDIO</v>
      </c>
      <c r="P29" s="16">
        <v>25</v>
      </c>
      <c r="Q29" s="15">
        <f t="shared" si="1"/>
        <v>150</v>
      </c>
      <c r="R29" s="19" t="str">
        <f t="shared" si="4"/>
        <v>Nivel 2</v>
      </c>
      <c r="S29" s="20" t="str">
        <f t="shared" si="2"/>
        <v>No Aceptable o Aceptable con control específico</v>
      </c>
      <c r="T29" s="16">
        <v>1</v>
      </c>
      <c r="U29" s="34" t="s">
        <v>269</v>
      </c>
      <c r="V29" s="35" t="s">
        <v>229</v>
      </c>
      <c r="W29" s="36" t="s">
        <v>229</v>
      </c>
      <c r="X29" s="35" t="s">
        <v>231</v>
      </c>
      <c r="Y29" s="36" t="s">
        <v>265</v>
      </c>
      <c r="Z29" s="35" t="s">
        <v>229</v>
      </c>
    </row>
    <row r="30" spans="1:26">
      <c r="A30" s="50"/>
      <c r="B30" s="51"/>
      <c r="C30" s="50"/>
      <c r="D30" s="52"/>
      <c r="E30" s="53"/>
      <c r="F30" s="54"/>
      <c r="G30" s="53"/>
      <c r="H30" s="55"/>
      <c r="I30" s="56"/>
      <c r="J30" s="56"/>
      <c r="K30" s="55"/>
      <c r="L30" s="53"/>
      <c r="M30" s="53"/>
      <c r="N30" s="57"/>
      <c r="O30" s="58"/>
      <c r="P30" s="53"/>
      <c r="Q30" s="53"/>
      <c r="R30" s="58"/>
      <c r="S30" s="59"/>
      <c r="T30" s="53"/>
      <c r="U30" s="55"/>
      <c r="V30" s="56"/>
      <c r="W30" s="56"/>
      <c r="X30" s="56"/>
      <c r="Y30" s="56"/>
      <c r="Z30" s="56"/>
    </row>
    <row r="31" spans="1:26" ht="13.5" thickBot="1"/>
    <row r="32" spans="1:26" ht="73.5" customHeight="1" thickBot="1">
      <c r="D32" s="23" t="s">
        <v>208</v>
      </c>
      <c r="E32" s="279" t="s">
        <v>268</v>
      </c>
      <c r="F32" s="280"/>
      <c r="G32" s="280"/>
      <c r="H32" s="280"/>
      <c r="I32" s="280"/>
      <c r="J32" s="280"/>
      <c r="K32" s="280"/>
      <c r="L32" s="280"/>
      <c r="M32" s="280"/>
      <c r="N32" s="280"/>
      <c r="O32" s="280"/>
      <c r="P32" s="280"/>
      <c r="Q32" s="280"/>
      <c r="R32" s="281"/>
      <c r="S32" s="22" t="s">
        <v>397</v>
      </c>
      <c r="U32" s="22" t="s">
        <v>398</v>
      </c>
    </row>
  </sheetData>
  <dataConsolidate/>
  <mergeCells count="25">
    <mergeCell ref="A1:Z7"/>
    <mergeCell ref="Y10:Y11"/>
    <mergeCell ref="A9:A11"/>
    <mergeCell ref="B9:B11"/>
    <mergeCell ref="H9:H11"/>
    <mergeCell ref="S9:S10"/>
    <mergeCell ref="T9:U10"/>
    <mergeCell ref="C9:C11"/>
    <mergeCell ref="D9:D11"/>
    <mergeCell ref="A8:Z8"/>
    <mergeCell ref="Z10:Z11"/>
    <mergeCell ref="V10:V11"/>
    <mergeCell ref="X10:X11"/>
    <mergeCell ref="V9:Z9"/>
    <mergeCell ref="A12:A29"/>
    <mergeCell ref="B12:B29"/>
    <mergeCell ref="W10:W11"/>
    <mergeCell ref="E32:R32"/>
    <mergeCell ref="F9:G10"/>
    <mergeCell ref="I9:K10"/>
    <mergeCell ref="L9:R10"/>
    <mergeCell ref="E9:E11"/>
    <mergeCell ref="E12:E29"/>
    <mergeCell ref="C12:C29"/>
    <mergeCell ref="D12:D29"/>
  </mergeCells>
  <conditionalFormatting sqref="O12:O30">
    <cfRule type="containsText" dxfId="169" priority="8" operator="containsText" text="MUY ALTO">
      <formula>NOT(ISERROR(SEARCH("MUY ALTO",O12)))</formula>
    </cfRule>
    <cfRule type="containsText" dxfId="168" priority="9" operator="containsText" text="ALTO">
      <formula>NOT(ISERROR(SEARCH("ALTO",O12)))</formula>
    </cfRule>
    <cfRule type="containsText" dxfId="167" priority="10" operator="containsText" text="MEDIO">
      <formula>NOT(ISERROR(SEARCH("MEDIO",O12)))</formula>
    </cfRule>
    <cfRule type="containsText" dxfId="166" priority="11" operator="containsText" text="BAJO">
      <formula>NOT(ISERROR(SEARCH("BAJO",O12)))</formula>
    </cfRule>
  </conditionalFormatting>
  <conditionalFormatting sqref="R12:R30">
    <cfRule type="containsText" dxfId="165" priority="1" operator="containsText" text="Nivel 3">
      <formula>NOT(ISERROR(SEARCH("Nivel 3",R12)))</formula>
    </cfRule>
    <cfRule type="containsText" dxfId="164" priority="2" operator="containsText" text="Nivel 2">
      <formula>NOT(ISERROR(SEARCH("Nivel 2",R12)))</formula>
    </cfRule>
    <cfRule type="containsText" dxfId="163" priority="3" operator="containsText" text="Nivel 4">
      <formula>NOT(ISERROR(SEARCH("Nivel 4",R12)))</formula>
    </cfRule>
    <cfRule type="containsText" priority="4" operator="containsText" text="Nivel 4">
      <formula>NOT(ISERROR(SEARCH("Nivel 4",R12)))</formula>
    </cfRule>
    <cfRule type="containsText" dxfId="162" priority="5" operator="containsText" text="Nivel 3">
      <formula>NOT(ISERROR(SEARCH("Nivel 3",R12)))</formula>
    </cfRule>
    <cfRule type="containsText" dxfId="161" priority="6" operator="containsText" text="Nivel 3">
      <formula>NOT(ISERROR(SEARCH("Nivel 3",R12)))</formula>
    </cfRule>
    <cfRule type="containsText" dxfId="160" priority="7" operator="containsText" text="Nivel 1">
      <formula>NOT(ISERROR(SEARCH("Nivel 1",R12)))</formula>
    </cfRule>
  </conditionalFormatting>
  <dataValidations count="4">
    <dataValidation type="list" allowBlank="1" showInputMessage="1" showErrorMessage="1" sqref="L12:L30">
      <formula1>ND</formula1>
    </dataValidation>
    <dataValidation type="list" allowBlank="1" showInputMessage="1" showErrorMessage="1" sqref="M12:M30">
      <formula1>NE</formula1>
    </dataValidation>
    <dataValidation type="list" allowBlank="1" showInputMessage="1" showErrorMessage="1" sqref="P12:P30">
      <formula1>NC</formula1>
    </dataValidation>
    <dataValidation type="list" allowBlank="1" showInputMessage="1" showErrorMessage="1" sqref="G12:G30">
      <formula1>ri</formula1>
    </dataValidation>
  </dataValidations>
  <printOptions horizontalCentered="1"/>
  <pageMargins left="0.13" right="0.12" top="0.15748031496062992" bottom="0.31496062992125984" header="0.31496062992125984" footer="0.31496062992125984"/>
  <pageSetup scale="37"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sheetPr>
    <tabColor rgb="FFFFFF00"/>
  </sheetPr>
  <dimension ref="A1:AD20"/>
  <sheetViews>
    <sheetView topLeftCell="A12" zoomScale="80" zoomScaleNormal="80" workbookViewId="0">
      <selection activeCell="O21" sqref="O21"/>
    </sheetView>
  </sheetViews>
  <sheetFormatPr baseColWidth="10" defaultRowHeight="12.75"/>
  <cols>
    <col min="2" max="6" width="7.85546875" style="22" customWidth="1"/>
    <col min="7" max="7" width="20.7109375" style="22" customWidth="1"/>
    <col min="8" max="8" width="24" style="22" bestFit="1" customWidth="1"/>
    <col min="9" max="9" width="25.85546875" style="22" bestFit="1" customWidth="1"/>
    <col min="10" max="10" width="21.140625" style="22" bestFit="1" customWidth="1"/>
    <col min="11" max="11" width="16" style="22" customWidth="1"/>
    <col min="12" max="12" width="14.5703125" style="22" customWidth="1"/>
    <col min="13" max="13" width="21.140625" style="22" customWidth="1"/>
    <col min="14" max="15" width="6.140625" style="22" customWidth="1"/>
    <col min="16" max="16" width="9.5703125" style="22" bestFit="1" customWidth="1"/>
    <col min="17" max="17" width="11" style="22" customWidth="1"/>
    <col min="18" max="18" width="5.5703125" style="22" bestFit="1" customWidth="1"/>
    <col min="19" max="19" width="8.140625" style="22" customWidth="1"/>
    <col min="20" max="20" width="8.42578125" style="22" customWidth="1"/>
    <col min="21" max="21" width="17.5703125" style="22" customWidth="1"/>
    <col min="22" max="22" width="6.7109375" style="22" customWidth="1"/>
    <col min="23" max="23" width="15" style="22" customWidth="1"/>
    <col min="24" max="24" width="15.7109375" style="22" customWidth="1"/>
    <col min="25" max="25" width="11.85546875" style="22" customWidth="1"/>
    <col min="26" max="26" width="10.7109375" style="22" customWidth="1"/>
    <col min="27" max="27" width="11.85546875" style="22" customWidth="1"/>
    <col min="28" max="28" width="21.85546875" style="22" customWidth="1"/>
    <col min="29" max="29" width="42.5703125" style="22" customWidth="1"/>
  </cols>
  <sheetData>
    <row r="1" spans="1:30" ht="13.5"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522</v>
      </c>
      <c r="J6" s="353"/>
      <c r="K6" s="353"/>
      <c r="L6" s="354" t="s">
        <v>484</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791</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126" t="s">
        <v>27</v>
      </c>
      <c r="V8" s="370" t="s">
        <v>412</v>
      </c>
      <c r="W8" s="371"/>
      <c r="X8" s="371"/>
      <c r="Y8" s="372"/>
      <c r="Z8" s="370" t="s">
        <v>2</v>
      </c>
      <c r="AA8" s="371"/>
      <c r="AB8" s="371"/>
      <c r="AC8" s="371"/>
      <c r="AD8" s="372"/>
    </row>
    <row r="9" spans="1:30" s="22" customFormat="1" ht="134.25" customHeight="1">
      <c r="B9" s="405"/>
      <c r="C9" s="364"/>
      <c r="D9" s="364"/>
      <c r="E9" s="364"/>
      <c r="F9" s="364"/>
      <c r="G9" s="158" t="s">
        <v>443</v>
      </c>
      <c r="H9" s="158" t="s">
        <v>14</v>
      </c>
      <c r="I9" s="158" t="s">
        <v>15</v>
      </c>
      <c r="J9" s="364"/>
      <c r="K9" s="158" t="s">
        <v>16</v>
      </c>
      <c r="L9" s="158" t="s">
        <v>18</v>
      </c>
      <c r="M9" s="115" t="s">
        <v>19</v>
      </c>
      <c r="N9" s="82" t="s">
        <v>21</v>
      </c>
      <c r="O9" s="116" t="s">
        <v>22</v>
      </c>
      <c r="P9" s="82" t="s">
        <v>20</v>
      </c>
      <c r="Q9" s="116" t="s">
        <v>23</v>
      </c>
      <c r="R9" s="82" t="s">
        <v>31</v>
      </c>
      <c r="S9" s="116" t="s">
        <v>24</v>
      </c>
      <c r="T9" s="82" t="s">
        <v>25</v>
      </c>
      <c r="U9" s="116" t="s">
        <v>28</v>
      </c>
      <c r="V9" s="82" t="s">
        <v>29</v>
      </c>
      <c r="W9" s="82" t="s">
        <v>708</v>
      </c>
      <c r="X9" s="82" t="s">
        <v>30</v>
      </c>
      <c r="Y9" s="82" t="s">
        <v>413</v>
      </c>
      <c r="Z9" s="83" t="s">
        <v>3</v>
      </c>
      <c r="AA9" s="83" t="s">
        <v>4</v>
      </c>
      <c r="AB9" s="83" t="s">
        <v>5</v>
      </c>
      <c r="AC9" s="83" t="s">
        <v>203</v>
      </c>
      <c r="AD9" s="83" t="s">
        <v>1</v>
      </c>
    </row>
    <row r="10" spans="1:30" s="22" customFormat="1" ht="84" customHeight="1">
      <c r="B10" s="414" t="s">
        <v>564</v>
      </c>
      <c r="C10" s="416" t="s">
        <v>776</v>
      </c>
      <c r="D10" s="320" t="s">
        <v>551</v>
      </c>
      <c r="E10" s="322" t="s">
        <v>546</v>
      </c>
      <c r="F10" s="395" t="s">
        <v>415</v>
      </c>
      <c r="G10" s="172" t="s">
        <v>107</v>
      </c>
      <c r="H10" s="172" t="s">
        <v>637</v>
      </c>
      <c r="I10" s="161" t="s">
        <v>92</v>
      </c>
      <c r="J10" s="161" t="s">
        <v>420</v>
      </c>
      <c r="K10" s="106" t="s">
        <v>416</v>
      </c>
      <c r="L10" s="106" t="s">
        <v>416</v>
      </c>
      <c r="M10" s="106" t="s">
        <v>421</v>
      </c>
      <c r="N10" s="161">
        <v>2</v>
      </c>
      <c r="O10" s="161">
        <v>4</v>
      </c>
      <c r="P10" s="117">
        <f>N10*O10</f>
        <v>8</v>
      </c>
      <c r="Q10" s="118" t="str">
        <f t="shared" ref="Q10:Q17" si="0">IF(AND(P10&gt;9,P10&lt;21),"ALTO",IF(AND(P10&gt;23),"MUY ALTO",IF(AND(P10&gt;5,P10&lt;9),"MEDIO","BAJO")))</f>
        <v>MEDIO</v>
      </c>
      <c r="R10" s="160">
        <v>10</v>
      </c>
      <c r="S10" s="160">
        <f>P10*R10</f>
        <v>80</v>
      </c>
      <c r="T10" s="118" t="str">
        <f t="shared" ref="T10:T17" si="1">IF(AND(S10&gt;149,S10&lt;501),"Nivel 2",IF(AND(S10&gt;599),"Nivel 1",IF(AND(S10&gt;39,S10&lt;121),"Nivel 3","Nivel 4")))</f>
        <v>Nivel 3</v>
      </c>
      <c r="U10" s="119" t="str">
        <f t="shared" ref="U10:U17" si="2">IF(AND(S10&gt;149,S10&lt;501),"No Aceptable o Aceptable con control específico",IF(AND(S10&gt;599),"No Aceptable",IF(AND(S10&gt;39,S10&lt;121),"Aceptable","Aceptable")))</f>
        <v>Aceptable</v>
      </c>
      <c r="V10" s="161">
        <v>4</v>
      </c>
      <c r="W10" s="214" t="s">
        <v>756</v>
      </c>
      <c r="X10" s="172" t="s">
        <v>638</v>
      </c>
      <c r="Y10" s="161" t="s">
        <v>415</v>
      </c>
      <c r="Z10" s="161"/>
      <c r="AA10" s="161" t="s">
        <v>457</v>
      </c>
      <c r="AB10" s="194"/>
      <c r="AC10" s="166" t="s">
        <v>639</v>
      </c>
      <c r="AD10" s="171" t="s">
        <v>529</v>
      </c>
    </row>
    <row r="11" spans="1:30" s="22" customFormat="1" ht="83.25" customHeight="1">
      <c r="B11" s="415"/>
      <c r="C11" s="417"/>
      <c r="D11" s="409"/>
      <c r="E11" s="322"/>
      <c r="F11" s="395"/>
      <c r="G11" s="161" t="s">
        <v>423</v>
      </c>
      <c r="H11" s="172" t="s">
        <v>640</v>
      </c>
      <c r="I11" s="161" t="s">
        <v>93</v>
      </c>
      <c r="J11" s="161" t="s">
        <v>424</v>
      </c>
      <c r="K11" s="106" t="s">
        <v>416</v>
      </c>
      <c r="L11" s="106" t="s">
        <v>641</v>
      </c>
      <c r="M11" s="106" t="s">
        <v>416</v>
      </c>
      <c r="N11" s="161">
        <v>2</v>
      </c>
      <c r="O11" s="161">
        <v>4</v>
      </c>
      <c r="P11" s="117">
        <f>N11*O11</f>
        <v>8</v>
      </c>
      <c r="Q11" s="118" t="str">
        <f t="shared" si="0"/>
        <v>MEDIO</v>
      </c>
      <c r="R11" s="160">
        <v>10</v>
      </c>
      <c r="S11" s="160">
        <f>P11*R11</f>
        <v>80</v>
      </c>
      <c r="T11" s="118" t="str">
        <f t="shared" si="1"/>
        <v>Nivel 3</v>
      </c>
      <c r="U11" s="119" t="str">
        <f t="shared" si="2"/>
        <v>Aceptable</v>
      </c>
      <c r="V11" s="172">
        <v>4</v>
      </c>
      <c r="W11" s="214" t="s">
        <v>756</v>
      </c>
      <c r="X11" s="172" t="s">
        <v>642</v>
      </c>
      <c r="Y11" s="161" t="s">
        <v>461</v>
      </c>
      <c r="Z11" s="172" t="s">
        <v>643</v>
      </c>
      <c r="AA11" s="161"/>
      <c r="AB11" s="161" t="s">
        <v>526</v>
      </c>
      <c r="AC11" s="166" t="s">
        <v>644</v>
      </c>
      <c r="AD11" s="163" t="s">
        <v>529</v>
      </c>
    </row>
    <row r="12" spans="1:30" s="22" customFormat="1" ht="58.5" customHeight="1">
      <c r="B12" s="415"/>
      <c r="C12" s="417"/>
      <c r="D12" s="409"/>
      <c r="E12" s="413" t="s">
        <v>547</v>
      </c>
      <c r="F12" s="395"/>
      <c r="G12" s="161" t="s">
        <v>425</v>
      </c>
      <c r="H12" s="161" t="s">
        <v>451</v>
      </c>
      <c r="I12" s="161" t="s">
        <v>95</v>
      </c>
      <c r="J12" s="396" t="s">
        <v>426</v>
      </c>
      <c r="K12" s="106" t="s">
        <v>416</v>
      </c>
      <c r="L12" s="106" t="s">
        <v>416</v>
      </c>
      <c r="M12" s="106" t="s">
        <v>416</v>
      </c>
      <c r="N12" s="161">
        <v>2</v>
      </c>
      <c r="O12" s="161">
        <v>3</v>
      </c>
      <c r="P12" s="117">
        <f t="shared" ref="P12:P17" si="3">N12*O12</f>
        <v>6</v>
      </c>
      <c r="Q12" s="118" t="str">
        <f t="shared" si="0"/>
        <v>MEDIO</v>
      </c>
      <c r="R12" s="160">
        <v>10</v>
      </c>
      <c r="S12" s="160">
        <f t="shared" ref="S12:S17" si="4">P12*R12</f>
        <v>60</v>
      </c>
      <c r="T12" s="118" t="str">
        <f t="shared" si="1"/>
        <v>Nivel 3</v>
      </c>
      <c r="U12" s="119" t="str">
        <f t="shared" si="2"/>
        <v>Aceptable</v>
      </c>
      <c r="V12" s="172">
        <v>4</v>
      </c>
      <c r="W12" s="398" t="s">
        <v>756</v>
      </c>
      <c r="X12" s="401" t="s">
        <v>463</v>
      </c>
      <c r="Y12" s="401" t="s">
        <v>415</v>
      </c>
      <c r="Z12" s="401" t="s">
        <v>457</v>
      </c>
      <c r="AA12" s="401" t="s">
        <v>457</v>
      </c>
      <c r="AB12" s="401"/>
      <c r="AC12" s="396" t="s">
        <v>650</v>
      </c>
      <c r="AD12" s="397" t="s">
        <v>457</v>
      </c>
    </row>
    <row r="13" spans="1:30" s="22" customFormat="1" ht="58.5" customHeight="1">
      <c r="B13" s="415"/>
      <c r="C13" s="417"/>
      <c r="D13" s="409"/>
      <c r="E13" s="413"/>
      <c r="F13" s="395"/>
      <c r="G13" s="161" t="s">
        <v>427</v>
      </c>
      <c r="H13" s="161" t="s">
        <v>452</v>
      </c>
      <c r="I13" s="161" t="s">
        <v>95</v>
      </c>
      <c r="J13" s="396"/>
      <c r="K13" s="106" t="s">
        <v>416</v>
      </c>
      <c r="L13" s="106" t="s">
        <v>416</v>
      </c>
      <c r="M13" s="106" t="s">
        <v>416</v>
      </c>
      <c r="N13" s="161">
        <v>2</v>
      </c>
      <c r="O13" s="161">
        <v>4</v>
      </c>
      <c r="P13" s="117">
        <f t="shared" si="3"/>
        <v>8</v>
      </c>
      <c r="Q13" s="118" t="str">
        <f t="shared" si="0"/>
        <v>MEDIO</v>
      </c>
      <c r="R13" s="160">
        <v>10</v>
      </c>
      <c r="S13" s="160">
        <f t="shared" si="4"/>
        <v>80</v>
      </c>
      <c r="T13" s="118" t="str">
        <f t="shared" si="1"/>
        <v>Nivel 3</v>
      </c>
      <c r="U13" s="119" t="str">
        <f t="shared" si="2"/>
        <v>Aceptable</v>
      </c>
      <c r="V13" s="172">
        <v>4</v>
      </c>
      <c r="W13" s="399"/>
      <c r="X13" s="401"/>
      <c r="Y13" s="401"/>
      <c r="Z13" s="401"/>
      <c r="AA13" s="401"/>
      <c r="AB13" s="401"/>
      <c r="AC13" s="396"/>
      <c r="AD13" s="397"/>
    </row>
    <row r="14" spans="1:30" s="22" customFormat="1" ht="58.5" customHeight="1">
      <c r="B14" s="415"/>
      <c r="C14" s="417"/>
      <c r="D14" s="409"/>
      <c r="E14" s="413" t="s">
        <v>550</v>
      </c>
      <c r="F14" s="395"/>
      <c r="G14" s="161" t="s">
        <v>428</v>
      </c>
      <c r="H14" s="161" t="s">
        <v>453</v>
      </c>
      <c r="I14" s="161" t="s">
        <v>95</v>
      </c>
      <c r="J14" s="396"/>
      <c r="K14" s="106" t="s">
        <v>416</v>
      </c>
      <c r="L14" s="106" t="s">
        <v>416</v>
      </c>
      <c r="M14" s="106" t="s">
        <v>433</v>
      </c>
      <c r="N14" s="161">
        <v>2</v>
      </c>
      <c r="O14" s="161">
        <v>4</v>
      </c>
      <c r="P14" s="117">
        <f t="shared" si="3"/>
        <v>8</v>
      </c>
      <c r="Q14" s="118" t="str">
        <f t="shared" si="0"/>
        <v>MEDIO</v>
      </c>
      <c r="R14" s="160">
        <v>10</v>
      </c>
      <c r="S14" s="160">
        <f t="shared" si="4"/>
        <v>80</v>
      </c>
      <c r="T14" s="118" t="str">
        <f t="shared" si="1"/>
        <v>Nivel 3</v>
      </c>
      <c r="U14" s="119" t="str">
        <f t="shared" si="2"/>
        <v>Aceptable</v>
      </c>
      <c r="V14" s="172">
        <v>4</v>
      </c>
      <c r="W14" s="399"/>
      <c r="X14" s="401"/>
      <c r="Y14" s="401"/>
      <c r="Z14" s="401"/>
      <c r="AA14" s="401"/>
      <c r="AB14" s="401"/>
      <c r="AC14" s="396"/>
      <c r="AD14" s="397"/>
    </row>
    <row r="15" spans="1:30" s="22" customFormat="1" ht="58.5" customHeight="1">
      <c r="B15" s="415"/>
      <c r="C15" s="417"/>
      <c r="D15" s="409"/>
      <c r="E15" s="413"/>
      <c r="F15" s="395"/>
      <c r="G15" s="161" t="s">
        <v>430</v>
      </c>
      <c r="H15" s="161" t="s">
        <v>455</v>
      </c>
      <c r="I15" s="161" t="s">
        <v>95</v>
      </c>
      <c r="J15" s="396"/>
      <c r="K15" s="106" t="s">
        <v>416</v>
      </c>
      <c r="L15" s="106" t="s">
        <v>416</v>
      </c>
      <c r="M15" s="106" t="s">
        <v>431</v>
      </c>
      <c r="N15" s="161">
        <v>2</v>
      </c>
      <c r="O15" s="161">
        <v>4</v>
      </c>
      <c r="P15" s="117">
        <f t="shared" si="3"/>
        <v>8</v>
      </c>
      <c r="Q15" s="118" t="str">
        <f t="shared" si="0"/>
        <v>MEDIO</v>
      </c>
      <c r="R15" s="160">
        <v>10</v>
      </c>
      <c r="S15" s="160">
        <f t="shared" si="4"/>
        <v>80</v>
      </c>
      <c r="T15" s="118" t="str">
        <f t="shared" si="1"/>
        <v>Nivel 3</v>
      </c>
      <c r="U15" s="119" t="str">
        <f t="shared" si="2"/>
        <v>Aceptable</v>
      </c>
      <c r="V15" s="172">
        <v>4</v>
      </c>
      <c r="W15" s="400"/>
      <c r="X15" s="401"/>
      <c r="Y15" s="401"/>
      <c r="Z15" s="401"/>
      <c r="AA15" s="401"/>
      <c r="AB15" s="401"/>
      <c r="AC15" s="396"/>
      <c r="AD15" s="397"/>
    </row>
    <row r="16" spans="1:30" s="22" customFormat="1" ht="135.75" customHeight="1">
      <c r="B16" s="415"/>
      <c r="C16" s="417"/>
      <c r="D16" s="409"/>
      <c r="E16" s="162" t="s">
        <v>548</v>
      </c>
      <c r="F16" s="395"/>
      <c r="G16" s="161" t="s">
        <v>435</v>
      </c>
      <c r="H16" s="142" t="s">
        <v>651</v>
      </c>
      <c r="I16" s="161" t="s">
        <v>96</v>
      </c>
      <c r="J16" s="161" t="s">
        <v>436</v>
      </c>
      <c r="K16" s="106" t="s">
        <v>416</v>
      </c>
      <c r="L16" s="106" t="s">
        <v>416</v>
      </c>
      <c r="M16" s="161" t="s">
        <v>437</v>
      </c>
      <c r="N16" s="161">
        <v>2</v>
      </c>
      <c r="O16" s="161">
        <v>4</v>
      </c>
      <c r="P16" s="117">
        <f t="shared" si="3"/>
        <v>8</v>
      </c>
      <c r="Q16" s="118" t="str">
        <f t="shared" si="0"/>
        <v>MEDIO</v>
      </c>
      <c r="R16" s="160">
        <v>10</v>
      </c>
      <c r="S16" s="160">
        <f t="shared" si="4"/>
        <v>80</v>
      </c>
      <c r="T16" s="118" t="str">
        <f t="shared" si="1"/>
        <v>Nivel 3</v>
      </c>
      <c r="U16" s="119" t="str">
        <f t="shared" si="2"/>
        <v>Aceptable</v>
      </c>
      <c r="V16" s="172">
        <v>4</v>
      </c>
      <c r="W16" s="214" t="s">
        <v>756</v>
      </c>
      <c r="X16" s="161" t="s">
        <v>464</v>
      </c>
      <c r="Y16" s="161" t="s">
        <v>415</v>
      </c>
      <c r="Z16" s="161"/>
      <c r="AA16" s="161"/>
      <c r="AB16" s="161"/>
      <c r="AC16" s="195" t="s">
        <v>652</v>
      </c>
      <c r="AD16" s="163" t="s">
        <v>457</v>
      </c>
    </row>
    <row r="17" spans="2:30" s="22" customFormat="1" ht="116.25" customHeight="1">
      <c r="B17" s="415"/>
      <c r="C17" s="417"/>
      <c r="D17" s="409"/>
      <c r="E17" s="174" t="s">
        <v>549</v>
      </c>
      <c r="F17" s="395"/>
      <c r="G17" s="161" t="s">
        <v>441</v>
      </c>
      <c r="H17" s="161" t="s">
        <v>449</v>
      </c>
      <c r="I17" s="161" t="s">
        <v>103</v>
      </c>
      <c r="J17" s="161" t="s">
        <v>447</v>
      </c>
      <c r="K17" s="123" t="s">
        <v>416</v>
      </c>
      <c r="L17" s="123" t="s">
        <v>416</v>
      </c>
      <c r="M17" s="123" t="s">
        <v>416</v>
      </c>
      <c r="N17" s="161">
        <v>2</v>
      </c>
      <c r="O17" s="161">
        <v>4</v>
      </c>
      <c r="P17" s="117">
        <f t="shared" si="3"/>
        <v>8</v>
      </c>
      <c r="Q17" s="118" t="str">
        <f t="shared" si="0"/>
        <v>MEDIO</v>
      </c>
      <c r="R17" s="160">
        <v>10</v>
      </c>
      <c r="S17" s="160">
        <f t="shared" si="4"/>
        <v>80</v>
      </c>
      <c r="T17" s="124" t="str">
        <f t="shared" si="1"/>
        <v>Nivel 3</v>
      </c>
      <c r="U17" s="119" t="str">
        <f t="shared" si="2"/>
        <v>Aceptable</v>
      </c>
      <c r="V17" s="172">
        <v>4</v>
      </c>
      <c r="W17" s="214" t="s">
        <v>756</v>
      </c>
      <c r="X17" s="157" t="s">
        <v>467</v>
      </c>
      <c r="Y17" s="161" t="s">
        <v>461</v>
      </c>
      <c r="Z17" s="161"/>
      <c r="AA17" s="161"/>
      <c r="AB17" s="161"/>
      <c r="AC17" s="166" t="s">
        <v>645</v>
      </c>
      <c r="AD17" s="163" t="s">
        <v>457</v>
      </c>
    </row>
    <row r="18" spans="2:30" ht="13.5" thickBot="1">
      <c r="B18" s="141"/>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73"/>
      <c r="AD18" s="164"/>
    </row>
    <row r="19" spans="2:30" s="22" customFormat="1" ht="36" customHeight="1" thickBot="1">
      <c r="B19" s="390" t="s">
        <v>450</v>
      </c>
      <c r="C19" s="391"/>
      <c r="D19" s="391"/>
      <c r="E19" s="392"/>
      <c r="F19" s="382" t="s">
        <v>414</v>
      </c>
      <c r="G19" s="383"/>
      <c r="H19" s="383"/>
      <c r="I19" s="383"/>
      <c r="J19" s="383"/>
      <c r="K19" s="383"/>
      <c r="L19" s="383"/>
      <c r="M19" s="383"/>
      <c r="N19" s="383"/>
      <c r="O19" s="383"/>
      <c r="P19" s="383"/>
      <c r="Q19" s="383"/>
      <c r="R19" s="383"/>
      <c r="S19" s="383"/>
      <c r="T19" s="384"/>
      <c r="U19" s="385" t="s">
        <v>397</v>
      </c>
      <c r="V19" s="386"/>
      <c r="W19" s="223"/>
      <c r="X19" s="367" t="s">
        <v>606</v>
      </c>
      <c r="Y19" s="368"/>
      <c r="Z19" s="368"/>
      <c r="AA19" s="368"/>
      <c r="AB19" s="368"/>
      <c r="AC19" s="368"/>
      <c r="AD19" s="369"/>
    </row>
    <row r="20" spans="2:30">
      <c r="AC20" s="73"/>
    </row>
  </sheetData>
  <mergeCells count="42">
    <mergeCell ref="B8:B9"/>
    <mergeCell ref="C8:C9"/>
    <mergeCell ref="B7:AD7"/>
    <mergeCell ref="B2:F6"/>
    <mergeCell ref="G2:AD3"/>
    <mergeCell ref="G4:P4"/>
    <mergeCell ref="Q4:AD4"/>
    <mergeCell ref="G5:P5"/>
    <mergeCell ref="Q5:AD5"/>
    <mergeCell ref="G6:H6"/>
    <mergeCell ref="I6:K6"/>
    <mergeCell ref="L6:P6"/>
    <mergeCell ref="Q6:AD6"/>
    <mergeCell ref="K8:M8"/>
    <mergeCell ref="N8:T8"/>
    <mergeCell ref="V8:Y8"/>
    <mergeCell ref="B19:E19"/>
    <mergeCell ref="F19:T19"/>
    <mergeCell ref="U19:V19"/>
    <mergeCell ref="X19:AD19"/>
    <mergeCell ref="B10:B17"/>
    <mergeCell ref="C10:C17"/>
    <mergeCell ref="D10:D17"/>
    <mergeCell ref="F10:F17"/>
    <mergeCell ref="J12:J15"/>
    <mergeCell ref="AD12:AD15"/>
    <mergeCell ref="Y12:Y15"/>
    <mergeCell ref="Z12:Z15"/>
    <mergeCell ref="AA12:AA15"/>
    <mergeCell ref="AC12:AC15"/>
    <mergeCell ref="E10:E11"/>
    <mergeCell ref="E12:E13"/>
    <mergeCell ref="E14:E15"/>
    <mergeCell ref="Z8:AD8"/>
    <mergeCell ref="AB12:AB15"/>
    <mergeCell ref="X12:X15"/>
    <mergeCell ref="D8:D9"/>
    <mergeCell ref="E8:E9"/>
    <mergeCell ref="F8:F9"/>
    <mergeCell ref="G8:I8"/>
    <mergeCell ref="J8:J9"/>
    <mergeCell ref="W12:W15"/>
  </mergeCells>
  <conditionalFormatting sqref="Q10:Q17">
    <cfRule type="containsText" dxfId="79" priority="19" operator="containsText" text="MUY ALTO">
      <formula>NOT(ISERROR(SEARCH("MUY ALTO",Q10)))</formula>
    </cfRule>
    <cfRule type="containsText" dxfId="78" priority="20" operator="containsText" text="ALTO">
      <formula>NOT(ISERROR(SEARCH("ALTO",Q10)))</formula>
    </cfRule>
    <cfRule type="containsText" dxfId="77" priority="21" operator="containsText" text="MEDIO">
      <formula>NOT(ISERROR(SEARCH("MEDIO",Q10)))</formula>
    </cfRule>
    <cfRule type="containsText" dxfId="76" priority="22" operator="containsText" text="BAJO">
      <formula>NOT(ISERROR(SEARCH("BAJO",Q10)))</formula>
    </cfRule>
  </conditionalFormatting>
  <conditionalFormatting sqref="T10:T17">
    <cfRule type="containsText" dxfId="75" priority="12" operator="containsText" text="Nivel 3">
      <formula>NOT(ISERROR(SEARCH("Nivel 3",T10)))</formula>
    </cfRule>
    <cfRule type="containsText" dxfId="74" priority="13" operator="containsText" text="Nivel 2">
      <formula>NOT(ISERROR(SEARCH("Nivel 2",T10)))</formula>
    </cfRule>
    <cfRule type="containsText" dxfId="73" priority="14" operator="containsText" text="Nivel 4">
      <formula>NOT(ISERROR(SEARCH("Nivel 4",T10)))</formula>
    </cfRule>
    <cfRule type="containsText" priority="15" operator="containsText" text="Nivel 4">
      <formula>NOT(ISERROR(SEARCH("Nivel 4",T10)))</formula>
    </cfRule>
    <cfRule type="containsText" dxfId="72" priority="16" operator="containsText" text="Nivel 3">
      <formula>NOT(ISERROR(SEARCH("Nivel 3",T10)))</formula>
    </cfRule>
    <cfRule type="containsText" dxfId="71" priority="17" operator="containsText" text="Nivel 3">
      <formula>NOT(ISERROR(SEARCH("Nivel 3",T10)))</formula>
    </cfRule>
    <cfRule type="containsText" dxfId="70" priority="18" operator="containsText" text="Nivel 1">
      <formula>NOT(ISERROR(SEARCH("Nivel 1",T10)))</formula>
    </cfRule>
  </conditionalFormatting>
  <dataValidations count="4">
    <dataValidation type="list" allowBlank="1" showInputMessage="1" showErrorMessage="1" sqref="N10:N17">
      <formula1>ND</formula1>
    </dataValidation>
    <dataValidation type="list" allowBlank="1" showInputMessage="1" showErrorMessage="1" sqref="O10:O17">
      <formula1>NE</formula1>
    </dataValidation>
    <dataValidation type="list" allowBlank="1" showInputMessage="1" showErrorMessage="1" sqref="R10:R17">
      <formula1>NC</formula1>
    </dataValidation>
    <dataValidation type="list" allowBlank="1" showInputMessage="1" showErrorMessage="1" sqref="I10:I17">
      <formula1>ri</formula1>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sheetPr>
    <tabColor rgb="FF7030A0"/>
  </sheetPr>
  <dimension ref="A1:AD22"/>
  <sheetViews>
    <sheetView topLeftCell="B10" zoomScale="50" zoomScaleNormal="50" workbookViewId="0">
      <selection activeCell="K17" sqref="K17"/>
    </sheetView>
  </sheetViews>
  <sheetFormatPr baseColWidth="10" defaultRowHeight="12.75"/>
  <cols>
    <col min="1" max="1" width="6.28515625" customWidth="1"/>
    <col min="2" max="4" width="7.85546875" style="22" customWidth="1"/>
    <col min="5" max="5" width="14.7109375" style="22" customWidth="1"/>
    <col min="6" max="6" width="7.85546875" style="22" customWidth="1"/>
    <col min="7" max="7" width="21.140625" style="22" customWidth="1"/>
    <col min="8" max="8" width="24" style="22" bestFit="1" customWidth="1"/>
    <col min="9" max="9" width="17.42578125" style="22" customWidth="1"/>
    <col min="10" max="10" width="21.140625" style="22" bestFit="1" customWidth="1"/>
    <col min="11" max="11" width="14.28515625" style="22" customWidth="1"/>
    <col min="12" max="12" width="21" style="22" customWidth="1"/>
    <col min="13" max="13" width="18" style="22" customWidth="1"/>
    <col min="14" max="15" width="7" style="22" customWidth="1"/>
    <col min="16" max="16" width="9.5703125" style="22" bestFit="1" customWidth="1"/>
    <col min="17" max="17" width="9.28515625" style="22" customWidth="1"/>
    <col min="18" max="18" width="5.5703125" style="22" bestFit="1" customWidth="1"/>
    <col min="19" max="19" width="11.5703125" style="22" customWidth="1"/>
    <col min="20" max="20" width="11.28515625" style="22" customWidth="1"/>
    <col min="21" max="21" width="22.28515625" style="22" customWidth="1"/>
    <col min="22" max="22" width="9.5703125" style="22" customWidth="1"/>
    <col min="23" max="23" width="16.5703125" style="22" customWidth="1"/>
    <col min="24" max="24" width="18.140625" style="22" customWidth="1"/>
    <col min="25" max="26" width="8.7109375" style="22" customWidth="1"/>
    <col min="27" max="27" width="6.85546875" style="22" customWidth="1"/>
    <col min="28" max="28" width="21.85546875" style="22" customWidth="1"/>
    <col min="29" max="29" width="47.42578125" style="22" customWidth="1"/>
  </cols>
  <sheetData>
    <row r="1" spans="1:30" ht="13.5"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519</v>
      </c>
      <c r="J6" s="353"/>
      <c r="K6" s="353"/>
      <c r="L6" s="354" t="s">
        <v>657</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790</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81" t="s">
        <v>27</v>
      </c>
      <c r="V8" s="370" t="s">
        <v>412</v>
      </c>
      <c r="W8" s="371"/>
      <c r="X8" s="371"/>
      <c r="Y8" s="372"/>
      <c r="Z8" s="370" t="s">
        <v>2</v>
      </c>
      <c r="AA8" s="371"/>
      <c r="AB8" s="371"/>
      <c r="AC8" s="371"/>
      <c r="AD8" s="372"/>
    </row>
    <row r="9" spans="1:30" s="22" customFormat="1" ht="134.25" customHeight="1">
      <c r="B9" s="405"/>
      <c r="C9" s="364"/>
      <c r="D9" s="364"/>
      <c r="E9" s="364"/>
      <c r="F9" s="364"/>
      <c r="G9" s="158" t="s">
        <v>443</v>
      </c>
      <c r="H9" s="158" t="s">
        <v>14</v>
      </c>
      <c r="I9" s="158" t="s">
        <v>15</v>
      </c>
      <c r="J9" s="364"/>
      <c r="K9" s="158" t="s">
        <v>16</v>
      </c>
      <c r="L9" s="158" t="s">
        <v>18</v>
      </c>
      <c r="M9" s="115" t="s">
        <v>19</v>
      </c>
      <c r="N9" s="82" t="s">
        <v>21</v>
      </c>
      <c r="O9" s="116" t="s">
        <v>22</v>
      </c>
      <c r="P9" s="82" t="s">
        <v>20</v>
      </c>
      <c r="Q9" s="116" t="s">
        <v>23</v>
      </c>
      <c r="R9" s="82" t="s">
        <v>31</v>
      </c>
      <c r="S9" s="116" t="s">
        <v>24</v>
      </c>
      <c r="T9" s="82" t="s">
        <v>25</v>
      </c>
      <c r="U9" s="116" t="s">
        <v>28</v>
      </c>
      <c r="V9" s="82" t="s">
        <v>29</v>
      </c>
      <c r="W9" s="82" t="s">
        <v>708</v>
      </c>
      <c r="X9" s="82" t="s">
        <v>30</v>
      </c>
      <c r="Y9" s="82" t="s">
        <v>413</v>
      </c>
      <c r="Z9" s="83" t="s">
        <v>3</v>
      </c>
      <c r="AA9" s="83" t="s">
        <v>4</v>
      </c>
      <c r="AB9" s="83" t="s">
        <v>5</v>
      </c>
      <c r="AC9" s="83" t="s">
        <v>203</v>
      </c>
      <c r="AD9" s="83" t="s">
        <v>1</v>
      </c>
    </row>
    <row r="10" spans="1:30" s="22" customFormat="1" ht="67.5" customHeight="1">
      <c r="B10" s="418" t="s">
        <v>777</v>
      </c>
      <c r="C10" s="394" t="s">
        <v>778</v>
      </c>
      <c r="D10" s="322"/>
      <c r="E10" s="320" t="s">
        <v>559</v>
      </c>
      <c r="F10" s="395"/>
      <c r="G10" s="161" t="s">
        <v>423</v>
      </c>
      <c r="H10" s="172" t="s">
        <v>646</v>
      </c>
      <c r="I10" s="161" t="s">
        <v>93</v>
      </c>
      <c r="J10" s="161" t="s">
        <v>424</v>
      </c>
      <c r="K10" s="106" t="s">
        <v>416</v>
      </c>
      <c r="L10" s="106" t="s">
        <v>647</v>
      </c>
      <c r="M10" s="106" t="s">
        <v>416</v>
      </c>
      <c r="N10" s="161">
        <v>2</v>
      </c>
      <c r="O10" s="161">
        <v>4</v>
      </c>
      <c r="P10" s="117">
        <f t="shared" ref="P10:P19" si="0">N10*O10</f>
        <v>8</v>
      </c>
      <c r="Q10" s="118" t="str">
        <f t="shared" ref="Q10:Q19" si="1">IF(AND(P10&gt;9,P10&lt;21),"ALTO",IF(AND(P10&gt;23),"MUY ALTO",IF(AND(P10&gt;5,P10&lt;9),"MEDIO","BAJO")))</f>
        <v>MEDIO</v>
      </c>
      <c r="R10" s="160">
        <v>10</v>
      </c>
      <c r="S10" s="160">
        <f t="shared" ref="S10:S19" si="2">P10*R10</f>
        <v>80</v>
      </c>
      <c r="T10" s="118" t="str">
        <f t="shared" ref="T10:T19" si="3">IF(AND(S10&gt;149,S10&lt;501),"Nivel 2",IF(AND(S10&gt;599),"Nivel 1",IF(AND(S10&gt;39,S10&lt;121),"Nivel 3","Nivel 4")))</f>
        <v>Nivel 3</v>
      </c>
      <c r="U10" s="119" t="str">
        <f t="shared" ref="U10:U19" si="4">IF(AND(S10&gt;149,S10&lt;501),"No Aceptable o Aceptable con control específico",IF(AND(S10&gt;599),"No Aceptable",IF(AND(S10&gt;39,S10&lt;121),"Aceptable","Aceptable")))</f>
        <v>Aceptable</v>
      </c>
      <c r="V10" s="161">
        <v>4</v>
      </c>
      <c r="W10" s="214" t="s">
        <v>757</v>
      </c>
      <c r="X10" s="172" t="s">
        <v>649</v>
      </c>
      <c r="Y10" s="161" t="s">
        <v>461</v>
      </c>
      <c r="Z10" s="161"/>
      <c r="AA10" s="161"/>
      <c r="AB10" s="161" t="s">
        <v>526</v>
      </c>
      <c r="AC10" s="157" t="s">
        <v>527</v>
      </c>
      <c r="AD10" s="163" t="s">
        <v>528</v>
      </c>
    </row>
    <row r="11" spans="1:30" s="22" customFormat="1" ht="58.5" customHeight="1">
      <c r="B11" s="418"/>
      <c r="C11" s="394"/>
      <c r="D11" s="322"/>
      <c r="E11" s="321"/>
      <c r="F11" s="395"/>
      <c r="G11" s="161" t="s">
        <v>425</v>
      </c>
      <c r="H11" s="161" t="s">
        <v>451</v>
      </c>
      <c r="I11" s="161" t="s">
        <v>95</v>
      </c>
      <c r="J11" s="396" t="s">
        <v>426</v>
      </c>
      <c r="K11" s="161" t="s">
        <v>434</v>
      </c>
      <c r="L11" s="161" t="s">
        <v>434</v>
      </c>
      <c r="M11" s="161" t="s">
        <v>434</v>
      </c>
      <c r="N11" s="161">
        <v>2</v>
      </c>
      <c r="O11" s="161">
        <v>3</v>
      </c>
      <c r="P11" s="117">
        <f t="shared" si="0"/>
        <v>6</v>
      </c>
      <c r="Q11" s="118" t="str">
        <f>IF(AND(P11&gt;9,P11&lt;21),"ALTO",IF(AND(P11&gt;23),"MUY ALTO",IF(AND(P11&gt;5,P11&lt;9),"MEDIO","BAJO")))</f>
        <v>MEDIO</v>
      </c>
      <c r="R11" s="160">
        <v>10</v>
      </c>
      <c r="S11" s="160">
        <f t="shared" si="2"/>
        <v>60</v>
      </c>
      <c r="T11" s="118" t="str">
        <f>IF(AND(S11&gt;149,S11&lt;501),"Nivel 2",IF(AND(S11&gt;599),"Nivel 1",IF(AND(S11&gt;39,S11&lt;121),"Nivel 3","Nivel 4")))</f>
        <v>Nivel 3</v>
      </c>
      <c r="U11" s="119" t="str">
        <f t="shared" si="4"/>
        <v>Aceptable</v>
      </c>
      <c r="V11" s="172">
        <v>4</v>
      </c>
      <c r="W11" s="398" t="s">
        <v>757</v>
      </c>
      <c r="X11" s="401" t="s">
        <v>463</v>
      </c>
      <c r="Y11" s="401" t="s">
        <v>415</v>
      </c>
      <c r="Z11" s="401" t="s">
        <v>457</v>
      </c>
      <c r="AA11" s="401" t="s">
        <v>457</v>
      </c>
      <c r="AB11" s="401"/>
      <c r="AC11" s="396" t="s">
        <v>758</v>
      </c>
      <c r="AD11" s="397" t="s">
        <v>457</v>
      </c>
    </row>
    <row r="12" spans="1:30" s="22" customFormat="1" ht="58.5" customHeight="1">
      <c r="B12" s="418"/>
      <c r="C12" s="394"/>
      <c r="D12" s="322"/>
      <c r="E12" s="320" t="s">
        <v>560</v>
      </c>
      <c r="F12" s="395"/>
      <c r="G12" s="161" t="s">
        <v>427</v>
      </c>
      <c r="H12" s="161" t="s">
        <v>452</v>
      </c>
      <c r="I12" s="161" t="s">
        <v>95</v>
      </c>
      <c r="J12" s="396"/>
      <c r="K12" s="106" t="s">
        <v>416</v>
      </c>
      <c r="L12" s="106" t="s">
        <v>416</v>
      </c>
      <c r="M12" s="106" t="s">
        <v>416</v>
      </c>
      <c r="N12" s="161">
        <v>2</v>
      </c>
      <c r="O12" s="161">
        <v>4</v>
      </c>
      <c r="P12" s="117">
        <f t="shared" si="0"/>
        <v>8</v>
      </c>
      <c r="Q12" s="118" t="str">
        <f t="shared" si="1"/>
        <v>MEDIO</v>
      </c>
      <c r="R12" s="160">
        <v>10</v>
      </c>
      <c r="S12" s="160">
        <f t="shared" si="2"/>
        <v>80</v>
      </c>
      <c r="T12" s="118" t="str">
        <f t="shared" si="3"/>
        <v>Nivel 3</v>
      </c>
      <c r="U12" s="119" t="str">
        <f t="shared" si="4"/>
        <v>Aceptable</v>
      </c>
      <c r="V12" s="172">
        <v>4</v>
      </c>
      <c r="W12" s="399"/>
      <c r="X12" s="401"/>
      <c r="Y12" s="401"/>
      <c r="Z12" s="401"/>
      <c r="AA12" s="401"/>
      <c r="AB12" s="401"/>
      <c r="AC12" s="396"/>
      <c r="AD12" s="397"/>
    </row>
    <row r="13" spans="1:30" s="22" customFormat="1" ht="58.5" customHeight="1">
      <c r="B13" s="418"/>
      <c r="C13" s="394"/>
      <c r="D13" s="322"/>
      <c r="E13" s="321"/>
      <c r="F13" s="395"/>
      <c r="G13" s="161" t="s">
        <v>428</v>
      </c>
      <c r="H13" s="161" t="s">
        <v>453</v>
      </c>
      <c r="I13" s="161" t="s">
        <v>95</v>
      </c>
      <c r="J13" s="396"/>
      <c r="K13" s="106" t="s">
        <v>432</v>
      </c>
      <c r="L13" s="106" t="s">
        <v>416</v>
      </c>
      <c r="M13" s="106" t="s">
        <v>433</v>
      </c>
      <c r="N13" s="161">
        <v>2</v>
      </c>
      <c r="O13" s="161">
        <v>3</v>
      </c>
      <c r="P13" s="117">
        <f t="shared" si="0"/>
        <v>6</v>
      </c>
      <c r="Q13" s="118" t="str">
        <f t="shared" si="1"/>
        <v>MEDIO</v>
      </c>
      <c r="R13" s="160">
        <v>10</v>
      </c>
      <c r="S13" s="160">
        <f t="shared" si="2"/>
        <v>60</v>
      </c>
      <c r="T13" s="118" t="str">
        <f t="shared" si="3"/>
        <v>Nivel 3</v>
      </c>
      <c r="U13" s="119" t="str">
        <f t="shared" si="4"/>
        <v>Aceptable</v>
      </c>
      <c r="V13" s="172">
        <v>4</v>
      </c>
      <c r="W13" s="399"/>
      <c r="X13" s="401"/>
      <c r="Y13" s="401"/>
      <c r="Z13" s="401"/>
      <c r="AA13" s="401"/>
      <c r="AB13" s="401"/>
      <c r="AC13" s="396"/>
      <c r="AD13" s="397"/>
    </row>
    <row r="14" spans="1:30" s="22" customFormat="1" ht="58.5" customHeight="1">
      <c r="B14" s="418"/>
      <c r="C14" s="394"/>
      <c r="D14" s="322"/>
      <c r="E14" s="320" t="s">
        <v>561</v>
      </c>
      <c r="F14" s="395"/>
      <c r="G14" s="161" t="s">
        <v>429</v>
      </c>
      <c r="H14" s="161" t="s">
        <v>454</v>
      </c>
      <c r="I14" s="161" t="s">
        <v>95</v>
      </c>
      <c r="J14" s="396"/>
      <c r="K14" s="106" t="s">
        <v>416</v>
      </c>
      <c r="L14" s="106" t="s">
        <v>416</v>
      </c>
      <c r="M14" s="106" t="s">
        <v>416</v>
      </c>
      <c r="N14" s="161">
        <v>2</v>
      </c>
      <c r="O14" s="161">
        <v>4</v>
      </c>
      <c r="P14" s="117">
        <f t="shared" si="0"/>
        <v>8</v>
      </c>
      <c r="Q14" s="118" t="str">
        <f t="shared" si="1"/>
        <v>MEDIO</v>
      </c>
      <c r="R14" s="160">
        <v>10</v>
      </c>
      <c r="S14" s="160">
        <f t="shared" si="2"/>
        <v>80</v>
      </c>
      <c r="T14" s="118" t="str">
        <f t="shared" si="3"/>
        <v>Nivel 3</v>
      </c>
      <c r="U14" s="119" t="str">
        <f t="shared" si="4"/>
        <v>Aceptable</v>
      </c>
      <c r="V14" s="172">
        <v>4</v>
      </c>
      <c r="W14" s="399"/>
      <c r="X14" s="401"/>
      <c r="Y14" s="401"/>
      <c r="Z14" s="401"/>
      <c r="AA14" s="401"/>
      <c r="AB14" s="401"/>
      <c r="AC14" s="396"/>
      <c r="AD14" s="397"/>
    </row>
    <row r="15" spans="1:30" s="22" customFormat="1" ht="58.5" customHeight="1">
      <c r="B15" s="418"/>
      <c r="C15" s="394"/>
      <c r="D15" s="322"/>
      <c r="E15" s="321"/>
      <c r="F15" s="395"/>
      <c r="G15" s="161" t="s">
        <v>430</v>
      </c>
      <c r="H15" s="161" t="s">
        <v>455</v>
      </c>
      <c r="I15" s="161" t="s">
        <v>95</v>
      </c>
      <c r="J15" s="396"/>
      <c r="K15" s="106" t="s">
        <v>416</v>
      </c>
      <c r="L15" s="106" t="s">
        <v>416</v>
      </c>
      <c r="M15" s="106" t="s">
        <v>431</v>
      </c>
      <c r="N15" s="161">
        <v>2</v>
      </c>
      <c r="O15" s="161">
        <v>3</v>
      </c>
      <c r="P15" s="117">
        <f t="shared" si="0"/>
        <v>6</v>
      </c>
      <c r="Q15" s="118" t="str">
        <f>IF(AND(P15&gt;9,P15&lt;21),"ALTO",IF(AND(P15&gt;23),"MUY ALTO",IF(AND(P15&gt;5,P15&lt;9),"MEDIO","BAJO")))</f>
        <v>MEDIO</v>
      </c>
      <c r="R15" s="160">
        <v>10</v>
      </c>
      <c r="S15" s="160">
        <f t="shared" si="2"/>
        <v>60</v>
      </c>
      <c r="T15" s="118" t="str">
        <f t="shared" si="3"/>
        <v>Nivel 3</v>
      </c>
      <c r="U15" s="119" t="str">
        <f t="shared" si="4"/>
        <v>Aceptable</v>
      </c>
      <c r="V15" s="172">
        <v>4</v>
      </c>
      <c r="W15" s="400"/>
      <c r="X15" s="401"/>
      <c r="Y15" s="401"/>
      <c r="Z15" s="401"/>
      <c r="AA15" s="401"/>
      <c r="AB15" s="401"/>
      <c r="AC15" s="396"/>
      <c r="AD15" s="397"/>
    </row>
    <row r="16" spans="1:30" s="22" customFormat="1" ht="89.25" customHeight="1">
      <c r="B16" s="418"/>
      <c r="C16" s="394"/>
      <c r="D16" s="322"/>
      <c r="E16" s="320" t="s">
        <v>562</v>
      </c>
      <c r="F16" s="395"/>
      <c r="G16" s="161" t="s">
        <v>523</v>
      </c>
      <c r="H16" s="148" t="s">
        <v>524</v>
      </c>
      <c r="I16" s="161" t="s">
        <v>96</v>
      </c>
      <c r="J16" s="161" t="s">
        <v>436</v>
      </c>
      <c r="K16" s="106" t="s">
        <v>416</v>
      </c>
      <c r="L16" s="106" t="s">
        <v>416</v>
      </c>
      <c r="M16" s="161" t="s">
        <v>437</v>
      </c>
      <c r="N16" s="161">
        <v>2</v>
      </c>
      <c r="O16" s="161">
        <v>4</v>
      </c>
      <c r="P16" s="117">
        <f t="shared" si="0"/>
        <v>8</v>
      </c>
      <c r="Q16" s="118" t="str">
        <f>IF(AND(P16&gt;9,P16&lt;21),"ALTO",IF(AND(P16&gt;23),"MUY ALTO",IF(AND(P16&gt;5,P16&lt;9),"MEDIO","BAJO")))</f>
        <v>MEDIO</v>
      </c>
      <c r="R16" s="160">
        <v>10</v>
      </c>
      <c r="S16" s="160">
        <f t="shared" si="2"/>
        <v>80</v>
      </c>
      <c r="T16" s="118" t="str">
        <f t="shared" si="3"/>
        <v>Nivel 3</v>
      </c>
      <c r="U16" s="119" t="str">
        <f t="shared" si="4"/>
        <v>Aceptable</v>
      </c>
      <c r="V16" s="172">
        <v>4</v>
      </c>
      <c r="W16" s="214" t="s">
        <v>757</v>
      </c>
      <c r="X16" s="161" t="s">
        <v>464</v>
      </c>
      <c r="Y16" s="161" t="s">
        <v>415</v>
      </c>
      <c r="Z16" s="161"/>
      <c r="AA16" s="161"/>
      <c r="AB16" s="161"/>
      <c r="AC16" s="406" t="s">
        <v>655</v>
      </c>
      <c r="AD16" s="397" t="s">
        <v>457</v>
      </c>
    </row>
    <row r="17" spans="2:30" s="22" customFormat="1" ht="58.5" customHeight="1">
      <c r="B17" s="418"/>
      <c r="C17" s="394"/>
      <c r="D17" s="322"/>
      <c r="E17" s="321"/>
      <c r="F17" s="395"/>
      <c r="G17" s="161" t="s">
        <v>439</v>
      </c>
      <c r="H17" s="147" t="s">
        <v>525</v>
      </c>
      <c r="I17" s="161" t="s">
        <v>96</v>
      </c>
      <c r="J17" s="161" t="s">
        <v>440</v>
      </c>
      <c r="K17" s="106" t="s">
        <v>416</v>
      </c>
      <c r="L17" s="106" t="s">
        <v>416</v>
      </c>
      <c r="M17" s="106" t="s">
        <v>431</v>
      </c>
      <c r="N17" s="161">
        <v>2</v>
      </c>
      <c r="O17" s="161">
        <v>4</v>
      </c>
      <c r="P17" s="117">
        <f t="shared" si="0"/>
        <v>8</v>
      </c>
      <c r="Q17" s="118" t="str">
        <f t="shared" si="1"/>
        <v>MEDIO</v>
      </c>
      <c r="R17" s="160">
        <v>10</v>
      </c>
      <c r="S17" s="160">
        <f t="shared" si="2"/>
        <v>80</v>
      </c>
      <c r="T17" s="118" t="str">
        <f t="shared" si="3"/>
        <v>Nivel 3</v>
      </c>
      <c r="U17" s="119" t="str">
        <f t="shared" si="4"/>
        <v>Aceptable</v>
      </c>
      <c r="V17" s="172">
        <v>4</v>
      </c>
      <c r="W17" s="214" t="s">
        <v>757</v>
      </c>
      <c r="X17" s="161" t="s">
        <v>464</v>
      </c>
      <c r="Y17" s="161" t="s">
        <v>415</v>
      </c>
      <c r="Z17" s="161"/>
      <c r="AA17" s="161"/>
      <c r="AB17" s="172"/>
      <c r="AC17" s="408"/>
      <c r="AD17" s="397"/>
    </row>
    <row r="18" spans="2:30" s="22" customFormat="1" ht="138" customHeight="1">
      <c r="B18" s="418"/>
      <c r="C18" s="394"/>
      <c r="D18" s="322"/>
      <c r="E18" s="320" t="s">
        <v>563</v>
      </c>
      <c r="F18" s="395"/>
      <c r="G18" s="161" t="s">
        <v>441</v>
      </c>
      <c r="H18" s="161" t="s">
        <v>449</v>
      </c>
      <c r="I18" s="161" t="s">
        <v>103</v>
      </c>
      <c r="J18" s="161" t="s">
        <v>447</v>
      </c>
      <c r="K18" s="123" t="s">
        <v>416</v>
      </c>
      <c r="L18" s="123" t="s">
        <v>416</v>
      </c>
      <c r="M18" s="123" t="s">
        <v>416</v>
      </c>
      <c r="N18" s="161">
        <v>2</v>
      </c>
      <c r="O18" s="161">
        <v>4</v>
      </c>
      <c r="P18" s="117">
        <f t="shared" si="0"/>
        <v>8</v>
      </c>
      <c r="Q18" s="118" t="str">
        <f t="shared" si="1"/>
        <v>MEDIO</v>
      </c>
      <c r="R18" s="160">
        <v>10</v>
      </c>
      <c r="S18" s="160">
        <f t="shared" si="2"/>
        <v>80</v>
      </c>
      <c r="T18" s="124" t="str">
        <f t="shared" si="3"/>
        <v>Nivel 3</v>
      </c>
      <c r="U18" s="119" t="str">
        <f t="shared" si="4"/>
        <v>Aceptable</v>
      </c>
      <c r="V18" s="172">
        <v>4</v>
      </c>
      <c r="W18" s="214" t="s">
        <v>757</v>
      </c>
      <c r="X18" s="157" t="s">
        <v>467</v>
      </c>
      <c r="Y18" s="161" t="s">
        <v>461</v>
      </c>
      <c r="Z18" s="161"/>
      <c r="AA18" s="161"/>
      <c r="AB18" s="161"/>
      <c r="AC18" s="166" t="s">
        <v>656</v>
      </c>
      <c r="AD18" s="163" t="s">
        <v>457</v>
      </c>
    </row>
    <row r="19" spans="2:30" s="22" customFormat="1" ht="67.5" customHeight="1">
      <c r="B19" s="418"/>
      <c r="C19" s="394"/>
      <c r="D19" s="322"/>
      <c r="E19" s="321"/>
      <c r="F19" s="395"/>
      <c r="G19" s="161" t="s">
        <v>442</v>
      </c>
      <c r="H19" s="161" t="s">
        <v>445</v>
      </c>
      <c r="I19" s="161" t="s">
        <v>103</v>
      </c>
      <c r="J19" s="161" t="s">
        <v>446</v>
      </c>
      <c r="K19" s="123" t="s">
        <v>448</v>
      </c>
      <c r="L19" s="123" t="s">
        <v>416</v>
      </c>
      <c r="M19" s="123" t="s">
        <v>416</v>
      </c>
      <c r="N19" s="161">
        <v>6</v>
      </c>
      <c r="O19" s="161">
        <v>1</v>
      </c>
      <c r="P19" s="117">
        <f t="shared" si="0"/>
        <v>6</v>
      </c>
      <c r="Q19" s="118" t="str">
        <f t="shared" si="1"/>
        <v>MEDIO</v>
      </c>
      <c r="R19" s="160">
        <v>25</v>
      </c>
      <c r="S19" s="160">
        <f t="shared" si="2"/>
        <v>150</v>
      </c>
      <c r="T19" s="125" t="str">
        <f t="shared" si="3"/>
        <v>Nivel 2</v>
      </c>
      <c r="U19" s="120" t="str">
        <f t="shared" si="4"/>
        <v>No Aceptable o Aceptable con control específico</v>
      </c>
      <c r="V19" s="172">
        <v>4</v>
      </c>
      <c r="W19" s="214" t="s">
        <v>757</v>
      </c>
      <c r="X19" s="161" t="s">
        <v>468</v>
      </c>
      <c r="Y19" s="161" t="s">
        <v>461</v>
      </c>
      <c r="Z19" s="161" t="s">
        <v>457</v>
      </c>
      <c r="AA19" s="161" t="s">
        <v>457</v>
      </c>
      <c r="AB19" s="161"/>
      <c r="AC19" s="157" t="s">
        <v>469</v>
      </c>
      <c r="AD19" s="163" t="s">
        <v>457</v>
      </c>
    </row>
    <row r="20" spans="2:30" ht="13.5" thickBot="1">
      <c r="B20" s="141"/>
      <c r="C20" s="140"/>
      <c r="D20" s="140"/>
      <c r="E20" s="140"/>
      <c r="F20" s="140"/>
      <c r="G20" s="140"/>
      <c r="H20" s="140"/>
      <c r="I20" s="140"/>
      <c r="J20" s="140"/>
      <c r="K20" s="140"/>
      <c r="L20" s="140"/>
      <c r="M20" s="140"/>
      <c r="N20" s="140"/>
      <c r="O20" s="140"/>
      <c r="P20" s="140"/>
      <c r="Q20" s="140"/>
      <c r="R20" s="140"/>
      <c r="S20" s="140"/>
      <c r="T20" s="140"/>
      <c r="U20" s="140"/>
      <c r="V20" s="140"/>
      <c r="W20" s="140"/>
      <c r="X20" s="140"/>
      <c r="Y20" s="140"/>
      <c r="Z20" s="140"/>
      <c r="AA20" s="140"/>
      <c r="AB20" s="140"/>
      <c r="AC20" s="73"/>
      <c r="AD20" s="164"/>
    </row>
    <row r="21" spans="2:30" s="22" customFormat="1" ht="73.5" customHeight="1" thickBot="1">
      <c r="B21" s="390" t="s">
        <v>450</v>
      </c>
      <c r="C21" s="391"/>
      <c r="D21" s="391"/>
      <c r="E21" s="392"/>
      <c r="F21" s="382" t="s">
        <v>474</v>
      </c>
      <c r="G21" s="383"/>
      <c r="H21" s="383"/>
      <c r="I21" s="383"/>
      <c r="J21" s="383"/>
      <c r="K21" s="383"/>
      <c r="L21" s="383"/>
      <c r="M21" s="383"/>
      <c r="N21" s="383"/>
      <c r="O21" s="383"/>
      <c r="P21" s="383"/>
      <c r="Q21" s="383"/>
      <c r="R21" s="383"/>
      <c r="S21" s="383"/>
      <c r="T21" s="384"/>
      <c r="U21" s="385" t="s">
        <v>397</v>
      </c>
      <c r="V21" s="386"/>
      <c r="W21" s="223"/>
      <c r="X21" s="367" t="s">
        <v>606</v>
      </c>
      <c r="Y21" s="368"/>
      <c r="Z21" s="368"/>
      <c r="AA21" s="368"/>
      <c r="AB21" s="368"/>
      <c r="AC21" s="368"/>
      <c r="AD21" s="369"/>
    </row>
    <row r="22" spans="2:30">
      <c r="AC22" s="73"/>
    </row>
  </sheetData>
  <mergeCells count="46">
    <mergeCell ref="B8:B9"/>
    <mergeCell ref="C8:C9"/>
    <mergeCell ref="B7:AD7"/>
    <mergeCell ref="B2:F6"/>
    <mergeCell ref="G2:AD3"/>
    <mergeCell ref="G4:P4"/>
    <mergeCell ref="Q4:AD4"/>
    <mergeCell ref="G5:P5"/>
    <mergeCell ref="Q5:AD5"/>
    <mergeCell ref="G6:H6"/>
    <mergeCell ref="I6:K6"/>
    <mergeCell ref="L6:P6"/>
    <mergeCell ref="Q6:AD6"/>
    <mergeCell ref="D8:D9"/>
    <mergeCell ref="E8:E9"/>
    <mergeCell ref="F8:F9"/>
    <mergeCell ref="B21:E21"/>
    <mergeCell ref="F21:T21"/>
    <mergeCell ref="U21:V21"/>
    <mergeCell ref="X21:AD21"/>
    <mergeCell ref="B10:B19"/>
    <mergeCell ref="C10:C19"/>
    <mergeCell ref="D10:D19"/>
    <mergeCell ref="F10:F19"/>
    <mergeCell ref="J11:J15"/>
    <mergeCell ref="AD11:AD15"/>
    <mergeCell ref="Y11:Y15"/>
    <mergeCell ref="Z11:Z15"/>
    <mergeCell ref="AA11:AA15"/>
    <mergeCell ref="AC11:AC15"/>
    <mergeCell ref="AC16:AC17"/>
    <mergeCell ref="AD16:AD17"/>
    <mergeCell ref="Z8:AD8"/>
    <mergeCell ref="AB11:AB15"/>
    <mergeCell ref="X11:X15"/>
    <mergeCell ref="E18:E19"/>
    <mergeCell ref="E16:E17"/>
    <mergeCell ref="E14:E15"/>
    <mergeCell ref="E12:E13"/>
    <mergeCell ref="G8:I8"/>
    <mergeCell ref="J8:J9"/>
    <mergeCell ref="K8:M8"/>
    <mergeCell ref="N8:T8"/>
    <mergeCell ref="V8:Y8"/>
    <mergeCell ref="E10:E11"/>
    <mergeCell ref="W11:W15"/>
  </mergeCells>
  <conditionalFormatting sqref="Q10:Q19">
    <cfRule type="containsText" dxfId="69" priority="8" operator="containsText" text="MUY ALTO">
      <formula>NOT(ISERROR(SEARCH("MUY ALTO",Q10)))</formula>
    </cfRule>
    <cfRule type="containsText" dxfId="68" priority="9" operator="containsText" text="ALTO">
      <formula>NOT(ISERROR(SEARCH("ALTO",Q10)))</formula>
    </cfRule>
    <cfRule type="containsText" dxfId="67" priority="10" operator="containsText" text="MEDIO">
      <formula>NOT(ISERROR(SEARCH("MEDIO",Q10)))</formula>
    </cfRule>
    <cfRule type="containsText" dxfId="66" priority="11" operator="containsText" text="BAJO">
      <formula>NOT(ISERROR(SEARCH("BAJO",Q10)))</formula>
    </cfRule>
  </conditionalFormatting>
  <conditionalFormatting sqref="T10:T19">
    <cfRule type="containsText" dxfId="65" priority="1" operator="containsText" text="Nivel 3">
      <formula>NOT(ISERROR(SEARCH("Nivel 3",T10)))</formula>
    </cfRule>
    <cfRule type="containsText" dxfId="64" priority="2" operator="containsText" text="Nivel 2">
      <formula>NOT(ISERROR(SEARCH("Nivel 2",T10)))</formula>
    </cfRule>
    <cfRule type="containsText" dxfId="63" priority="3" operator="containsText" text="Nivel 4">
      <formula>NOT(ISERROR(SEARCH("Nivel 4",T10)))</formula>
    </cfRule>
    <cfRule type="containsText" priority="4" operator="containsText" text="Nivel 4">
      <formula>NOT(ISERROR(SEARCH("Nivel 4",T10)))</formula>
    </cfRule>
    <cfRule type="containsText" dxfId="62" priority="5" operator="containsText" text="Nivel 3">
      <formula>NOT(ISERROR(SEARCH("Nivel 3",T10)))</formula>
    </cfRule>
    <cfRule type="containsText" dxfId="61" priority="6" operator="containsText" text="Nivel 3">
      <formula>NOT(ISERROR(SEARCH("Nivel 3",T10)))</formula>
    </cfRule>
    <cfRule type="containsText" dxfId="60" priority="7" operator="containsText" text="Nivel 1">
      <formula>NOT(ISERROR(SEARCH("Nivel 1",T10)))</formula>
    </cfRule>
  </conditionalFormatting>
  <dataValidations count="4">
    <dataValidation type="list" allowBlank="1" showInputMessage="1" showErrorMessage="1" sqref="N10:N19">
      <formula1>ND</formula1>
    </dataValidation>
    <dataValidation type="list" allowBlank="1" showInputMessage="1" showErrorMessage="1" sqref="O10:O19">
      <formula1>NE</formula1>
    </dataValidation>
    <dataValidation type="list" allowBlank="1" showInputMessage="1" showErrorMessage="1" sqref="R10:R19">
      <formula1>NC</formula1>
    </dataValidation>
    <dataValidation type="list" allowBlank="1" showInputMessage="1" showErrorMessage="1" sqref="I10:I19">
      <formula1>ri</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sheetPr>
    <tabColor rgb="FF92D050"/>
  </sheetPr>
  <dimension ref="A1:AD22"/>
  <sheetViews>
    <sheetView topLeftCell="B11" zoomScale="50" zoomScaleNormal="50" workbookViewId="0">
      <selection activeCell="G10" sqref="G10:U19"/>
    </sheetView>
  </sheetViews>
  <sheetFormatPr baseColWidth="10" defaultRowHeight="12.75"/>
  <cols>
    <col min="1" max="1" width="3.7109375" customWidth="1"/>
    <col min="2" max="3" width="7.85546875" style="22" customWidth="1"/>
    <col min="4" max="4" width="6.28515625" style="22" customWidth="1"/>
    <col min="5" max="5" width="20.85546875" style="22" customWidth="1"/>
    <col min="6" max="6" width="7.85546875" style="22" customWidth="1"/>
    <col min="7" max="7" width="22.28515625" style="22" customWidth="1"/>
    <col min="8" max="8" width="24" style="22" bestFit="1" customWidth="1"/>
    <col min="9" max="9" width="25.85546875" style="22" bestFit="1" customWidth="1"/>
    <col min="10" max="10" width="21.140625" style="22" bestFit="1" customWidth="1"/>
    <col min="11" max="11" width="18.5703125" style="22" bestFit="1" customWidth="1"/>
    <col min="12" max="12" width="20" style="22" bestFit="1" customWidth="1"/>
    <col min="13" max="13" width="16.140625" style="22" customWidth="1"/>
    <col min="14" max="15" width="4.85546875" style="22" customWidth="1"/>
    <col min="16" max="16" width="7.140625" style="22" customWidth="1"/>
    <col min="17" max="17" width="10.5703125" style="22" customWidth="1"/>
    <col min="18" max="18" width="5.5703125" style="22" bestFit="1" customWidth="1"/>
    <col min="19" max="19" width="7.140625" style="22" customWidth="1"/>
    <col min="20" max="20" width="11.5703125" style="22" customWidth="1"/>
    <col min="21" max="21" width="17.85546875" style="22" customWidth="1"/>
    <col min="22" max="22" width="8.140625" style="22" customWidth="1"/>
    <col min="23" max="23" width="20" style="22" customWidth="1"/>
    <col min="24" max="24" width="18.42578125" style="22" customWidth="1"/>
    <col min="25" max="25" width="9.28515625" style="22" customWidth="1"/>
    <col min="26" max="27" width="8.28515625" style="22" customWidth="1"/>
    <col min="28" max="28" width="21.85546875" style="22" customWidth="1"/>
    <col min="29" max="29" width="46.28515625" style="22" customWidth="1"/>
    <col min="30" max="30" width="22.7109375" customWidth="1"/>
  </cols>
  <sheetData>
    <row r="1" spans="1:30" ht="13.5"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506</v>
      </c>
      <c r="J6" s="353"/>
      <c r="K6" s="353"/>
      <c r="L6" s="354" t="s">
        <v>484</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792</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126" t="s">
        <v>505</v>
      </c>
      <c r="V8" s="370" t="s">
        <v>412</v>
      </c>
      <c r="W8" s="371"/>
      <c r="X8" s="371"/>
      <c r="Y8" s="372"/>
      <c r="Z8" s="370" t="s">
        <v>2</v>
      </c>
      <c r="AA8" s="371"/>
      <c r="AB8" s="371"/>
      <c r="AC8" s="371"/>
      <c r="AD8" s="372"/>
    </row>
    <row r="9" spans="1:30" s="22" customFormat="1" ht="134.25" customHeight="1">
      <c r="B9" s="405"/>
      <c r="C9" s="364"/>
      <c r="D9" s="364"/>
      <c r="E9" s="364"/>
      <c r="F9" s="364"/>
      <c r="G9" s="108" t="s">
        <v>443</v>
      </c>
      <c r="H9" s="108" t="s">
        <v>14</v>
      </c>
      <c r="I9" s="108" t="s">
        <v>15</v>
      </c>
      <c r="J9" s="364"/>
      <c r="K9" s="108" t="s">
        <v>16</v>
      </c>
      <c r="L9" s="108" t="s">
        <v>18</v>
      </c>
      <c r="M9" s="115" t="s">
        <v>19</v>
      </c>
      <c r="N9" s="82" t="s">
        <v>21</v>
      </c>
      <c r="O9" s="116" t="s">
        <v>22</v>
      </c>
      <c r="P9" s="82" t="s">
        <v>20</v>
      </c>
      <c r="Q9" s="116" t="s">
        <v>23</v>
      </c>
      <c r="R9" s="82" t="s">
        <v>31</v>
      </c>
      <c r="S9" s="116" t="s">
        <v>24</v>
      </c>
      <c r="T9" s="82" t="s">
        <v>25</v>
      </c>
      <c r="U9" s="116" t="s">
        <v>28</v>
      </c>
      <c r="V9" s="82" t="s">
        <v>29</v>
      </c>
      <c r="W9" s="82" t="s">
        <v>708</v>
      </c>
      <c r="X9" s="82" t="s">
        <v>30</v>
      </c>
      <c r="Y9" s="82" t="s">
        <v>413</v>
      </c>
      <c r="Z9" s="83" t="s">
        <v>3</v>
      </c>
      <c r="AA9" s="83" t="s">
        <v>4</v>
      </c>
      <c r="AB9" s="83" t="s">
        <v>5</v>
      </c>
      <c r="AC9" s="83" t="s">
        <v>203</v>
      </c>
      <c r="AD9" s="83" t="s">
        <v>1</v>
      </c>
    </row>
    <row r="10" spans="1:30" s="22" customFormat="1" ht="57" customHeight="1">
      <c r="B10" s="320" t="s">
        <v>475</v>
      </c>
      <c r="C10" s="416" t="s">
        <v>660</v>
      </c>
      <c r="D10" s="422" t="s">
        <v>518</v>
      </c>
      <c r="E10" s="322" t="s">
        <v>513</v>
      </c>
      <c r="F10" s="423" t="s">
        <v>415</v>
      </c>
      <c r="G10" s="107" t="s">
        <v>419</v>
      </c>
      <c r="H10" s="137" t="s">
        <v>507</v>
      </c>
      <c r="I10" s="107" t="s">
        <v>92</v>
      </c>
      <c r="J10" s="107" t="s">
        <v>420</v>
      </c>
      <c r="K10" s="106" t="s">
        <v>416</v>
      </c>
      <c r="L10" s="106" t="s">
        <v>416</v>
      </c>
      <c r="M10" s="106" t="s">
        <v>421</v>
      </c>
      <c r="N10" s="107">
        <v>2</v>
      </c>
      <c r="O10" s="107">
        <v>3</v>
      </c>
      <c r="P10" s="117">
        <f t="shared" ref="P10:P19" si="0">N10*O10</f>
        <v>6</v>
      </c>
      <c r="Q10" s="118" t="str">
        <f>IF(AND(P10&gt;9,P10&lt;21),"ALTO",IF(AND(P10&gt;23),"MUY ALTO",IF(AND(P10&gt;5,P10&lt;9),"MEDIO","BAJO")))</f>
        <v>MEDIO</v>
      </c>
      <c r="R10" s="90">
        <v>10</v>
      </c>
      <c r="S10" s="90">
        <f t="shared" ref="S10:S19" si="1">P10*R10</f>
        <v>60</v>
      </c>
      <c r="T10" s="118" t="str">
        <f>IF(AND(S10&gt;149,S10&lt;501),"Nivel 2",IF(AND(S10&gt;599),"Nivel 1",IF(AND(S10&gt;39,S10&lt;121),"Nivel 3","Nivel 4")))</f>
        <v>Nivel 3</v>
      </c>
      <c r="U10" s="119" t="str">
        <f t="shared" ref="U10:U19" si="2">IF(AND(S10&gt;149,S10&lt;501),"No Aceptable o Aceptable con control específico",IF(AND(S10&gt;599),"No Aceptable",IF(AND(S10&gt;39,S10&lt;121),"Aceptable","Aceptable")))</f>
        <v>Aceptable</v>
      </c>
      <c r="V10" s="107">
        <v>1</v>
      </c>
      <c r="W10" s="214" t="s">
        <v>760</v>
      </c>
      <c r="X10" s="107" t="s">
        <v>459</v>
      </c>
      <c r="Y10" s="107" t="s">
        <v>415</v>
      </c>
      <c r="Z10" s="107" t="s">
        <v>457</v>
      </c>
      <c r="AA10" s="107" t="s">
        <v>457</v>
      </c>
      <c r="AB10" s="107" t="s">
        <v>457</v>
      </c>
      <c r="AC10" s="138" t="s">
        <v>510</v>
      </c>
      <c r="AD10" s="137" t="s">
        <v>511</v>
      </c>
    </row>
    <row r="11" spans="1:30" s="22" customFormat="1" ht="58.5" customHeight="1">
      <c r="B11" s="409"/>
      <c r="C11" s="417"/>
      <c r="D11" s="422"/>
      <c r="E11" s="322"/>
      <c r="F11" s="423"/>
      <c r="G11" s="107" t="s">
        <v>423</v>
      </c>
      <c r="H11" s="186" t="s">
        <v>658</v>
      </c>
      <c r="I11" s="107" t="s">
        <v>93</v>
      </c>
      <c r="J11" s="107" t="s">
        <v>424</v>
      </c>
      <c r="K11" s="106" t="s">
        <v>416</v>
      </c>
      <c r="L11" s="106" t="s">
        <v>416</v>
      </c>
      <c r="M11" s="106" t="s">
        <v>416</v>
      </c>
      <c r="N11" s="107">
        <v>2</v>
      </c>
      <c r="O11" s="107">
        <v>4</v>
      </c>
      <c r="P11" s="117">
        <f t="shared" si="0"/>
        <v>8</v>
      </c>
      <c r="Q11" s="118" t="str">
        <f t="shared" ref="Q11:Q19" si="3">IF(AND(P11&gt;9,P11&lt;21),"ALTO",IF(AND(P11&gt;23),"MUY ALTO",IF(AND(P11&gt;5,P11&lt;9),"MEDIO","BAJO")))</f>
        <v>MEDIO</v>
      </c>
      <c r="R11" s="90">
        <v>10</v>
      </c>
      <c r="S11" s="90">
        <f t="shared" si="1"/>
        <v>80</v>
      </c>
      <c r="T11" s="118" t="str">
        <f t="shared" ref="T11:T19" si="4">IF(AND(S11&gt;149,S11&lt;501),"Nivel 2",IF(AND(S11&gt;599),"Nivel 1",IF(AND(S11&gt;39,S11&lt;121),"Nivel 3","Nivel 4")))</f>
        <v>Nivel 3</v>
      </c>
      <c r="U11" s="119" t="str">
        <f t="shared" si="2"/>
        <v>Aceptable</v>
      </c>
      <c r="V11" s="107">
        <v>1</v>
      </c>
      <c r="W11" s="214" t="s">
        <v>760</v>
      </c>
      <c r="X11" s="186" t="s">
        <v>648</v>
      </c>
      <c r="Y11" s="107" t="s">
        <v>461</v>
      </c>
      <c r="Z11" s="107"/>
      <c r="AA11" s="107"/>
      <c r="AB11" s="186" t="s">
        <v>457</v>
      </c>
      <c r="AC11" s="185" t="s">
        <v>532</v>
      </c>
      <c r="AD11" s="107" t="s">
        <v>462</v>
      </c>
    </row>
    <row r="12" spans="1:30" s="22" customFormat="1" ht="82.5" customHeight="1">
      <c r="B12" s="409"/>
      <c r="C12" s="417"/>
      <c r="D12" s="422"/>
      <c r="E12" s="420" t="s">
        <v>514</v>
      </c>
      <c r="F12" s="423"/>
      <c r="G12" s="107" t="s">
        <v>425</v>
      </c>
      <c r="H12" s="107" t="s">
        <v>451</v>
      </c>
      <c r="I12" s="107" t="s">
        <v>95</v>
      </c>
      <c r="J12" s="396" t="s">
        <v>426</v>
      </c>
      <c r="K12" s="106" t="s">
        <v>416</v>
      </c>
      <c r="L12" s="106" t="s">
        <v>416</v>
      </c>
      <c r="M12" s="107" t="s">
        <v>434</v>
      </c>
      <c r="N12" s="107">
        <v>2</v>
      </c>
      <c r="O12" s="107">
        <v>2</v>
      </c>
      <c r="P12" s="117">
        <f t="shared" si="0"/>
        <v>4</v>
      </c>
      <c r="Q12" s="143" t="str">
        <f>IF(AND(P12&gt;9,P12&lt;21),"ALTO",IF(AND(P12&gt;23),"MUY ALTO",IF(AND(P12&gt;5,P12&lt;9),"MEDIO","BAJO")))</f>
        <v>BAJO</v>
      </c>
      <c r="R12" s="90">
        <v>10</v>
      </c>
      <c r="S12" s="90">
        <f t="shared" si="1"/>
        <v>40</v>
      </c>
      <c r="T12" s="118" t="str">
        <f>IF(AND(S12&gt;149,S12&lt;501),"Nivel 2",IF(AND(S12&gt;599),"Nivel 1",IF(AND(S12&gt;39,S12&lt;121),"Nivel 3","Nivel 4")))</f>
        <v>Nivel 3</v>
      </c>
      <c r="U12" s="121" t="str">
        <f t="shared" si="2"/>
        <v>Aceptable</v>
      </c>
      <c r="V12" s="107">
        <v>1</v>
      </c>
      <c r="W12" s="398" t="s">
        <v>760</v>
      </c>
      <c r="X12" s="401" t="s">
        <v>463</v>
      </c>
      <c r="Y12" s="401" t="s">
        <v>415</v>
      </c>
      <c r="Z12" s="401" t="s">
        <v>457</v>
      </c>
      <c r="AA12" s="401" t="s">
        <v>457</v>
      </c>
      <c r="AB12" s="401"/>
      <c r="AC12" s="396" t="s">
        <v>633</v>
      </c>
      <c r="AD12" s="401" t="s">
        <v>457</v>
      </c>
    </row>
    <row r="13" spans="1:30" s="22" customFormat="1" ht="75.75" customHeight="1">
      <c r="B13" s="409"/>
      <c r="C13" s="417"/>
      <c r="D13" s="422"/>
      <c r="E13" s="420"/>
      <c r="F13" s="423"/>
      <c r="G13" s="107" t="s">
        <v>427</v>
      </c>
      <c r="H13" s="107" t="s">
        <v>452</v>
      </c>
      <c r="I13" s="107" t="s">
        <v>95</v>
      </c>
      <c r="J13" s="396"/>
      <c r="K13" s="106" t="s">
        <v>416</v>
      </c>
      <c r="L13" s="106" t="s">
        <v>416</v>
      </c>
      <c r="M13" s="106" t="s">
        <v>416</v>
      </c>
      <c r="N13" s="107">
        <v>2</v>
      </c>
      <c r="O13" s="107">
        <v>3</v>
      </c>
      <c r="P13" s="117">
        <f t="shared" si="0"/>
        <v>6</v>
      </c>
      <c r="Q13" s="118" t="str">
        <f t="shared" si="3"/>
        <v>MEDIO</v>
      </c>
      <c r="R13" s="90">
        <v>10</v>
      </c>
      <c r="S13" s="90">
        <f t="shared" si="1"/>
        <v>60</v>
      </c>
      <c r="T13" s="118" t="str">
        <f t="shared" si="4"/>
        <v>Nivel 3</v>
      </c>
      <c r="U13" s="119" t="str">
        <f t="shared" si="2"/>
        <v>Aceptable</v>
      </c>
      <c r="V13" s="107">
        <v>1</v>
      </c>
      <c r="W13" s="399"/>
      <c r="X13" s="401"/>
      <c r="Y13" s="401"/>
      <c r="Z13" s="401"/>
      <c r="AA13" s="401"/>
      <c r="AB13" s="401"/>
      <c r="AC13" s="396"/>
      <c r="AD13" s="401"/>
    </row>
    <row r="14" spans="1:30" s="22" customFormat="1" ht="58.5" customHeight="1">
      <c r="B14" s="409"/>
      <c r="C14" s="417"/>
      <c r="D14" s="422"/>
      <c r="E14" s="421" t="s">
        <v>515</v>
      </c>
      <c r="F14" s="423"/>
      <c r="G14" s="107" t="s">
        <v>428</v>
      </c>
      <c r="H14" s="107" t="s">
        <v>453</v>
      </c>
      <c r="I14" s="107" t="s">
        <v>95</v>
      </c>
      <c r="J14" s="396"/>
      <c r="K14" s="106" t="s">
        <v>416</v>
      </c>
      <c r="L14" s="106" t="s">
        <v>416</v>
      </c>
      <c r="M14" s="106" t="s">
        <v>433</v>
      </c>
      <c r="N14" s="107">
        <v>2</v>
      </c>
      <c r="O14" s="107">
        <v>3</v>
      </c>
      <c r="P14" s="117">
        <f t="shared" si="0"/>
        <v>6</v>
      </c>
      <c r="Q14" s="118" t="str">
        <f t="shared" si="3"/>
        <v>MEDIO</v>
      </c>
      <c r="R14" s="90">
        <v>10</v>
      </c>
      <c r="S14" s="90">
        <f t="shared" si="1"/>
        <v>60</v>
      </c>
      <c r="T14" s="118" t="str">
        <f t="shared" si="4"/>
        <v>Nivel 3</v>
      </c>
      <c r="U14" s="119" t="str">
        <f t="shared" si="2"/>
        <v>Aceptable</v>
      </c>
      <c r="V14" s="107">
        <v>1</v>
      </c>
      <c r="W14" s="399"/>
      <c r="X14" s="401"/>
      <c r="Y14" s="401"/>
      <c r="Z14" s="401"/>
      <c r="AA14" s="401"/>
      <c r="AB14" s="401"/>
      <c r="AC14" s="396"/>
      <c r="AD14" s="401"/>
    </row>
    <row r="15" spans="1:30" s="22" customFormat="1" ht="58.5" customHeight="1">
      <c r="B15" s="409"/>
      <c r="C15" s="417"/>
      <c r="D15" s="422"/>
      <c r="E15" s="421"/>
      <c r="F15" s="423"/>
      <c r="G15" s="107" t="s">
        <v>429</v>
      </c>
      <c r="H15" s="107" t="s">
        <v>454</v>
      </c>
      <c r="I15" s="107" t="s">
        <v>95</v>
      </c>
      <c r="J15" s="396"/>
      <c r="K15" s="106" t="s">
        <v>416</v>
      </c>
      <c r="L15" s="106" t="s">
        <v>416</v>
      </c>
      <c r="M15" s="106" t="s">
        <v>416</v>
      </c>
      <c r="N15" s="107">
        <v>2</v>
      </c>
      <c r="O15" s="107">
        <v>3</v>
      </c>
      <c r="P15" s="117">
        <f t="shared" si="0"/>
        <v>6</v>
      </c>
      <c r="Q15" s="118" t="str">
        <f t="shared" si="3"/>
        <v>MEDIO</v>
      </c>
      <c r="R15" s="90">
        <v>10</v>
      </c>
      <c r="S15" s="90">
        <f t="shared" si="1"/>
        <v>60</v>
      </c>
      <c r="T15" s="118" t="str">
        <f t="shared" si="4"/>
        <v>Nivel 3</v>
      </c>
      <c r="U15" s="119" t="str">
        <f t="shared" si="2"/>
        <v>Aceptable</v>
      </c>
      <c r="V15" s="107">
        <v>1</v>
      </c>
      <c r="W15" s="400"/>
      <c r="X15" s="401"/>
      <c r="Y15" s="401"/>
      <c r="Z15" s="401"/>
      <c r="AA15" s="401"/>
      <c r="AB15" s="401"/>
      <c r="AC15" s="396"/>
      <c r="AD15" s="401"/>
    </row>
    <row r="16" spans="1:30" s="22" customFormat="1" ht="78.75" customHeight="1">
      <c r="B16" s="409"/>
      <c r="C16" s="417"/>
      <c r="D16" s="422"/>
      <c r="E16" s="421" t="s">
        <v>516</v>
      </c>
      <c r="F16" s="423"/>
      <c r="G16" s="107" t="s">
        <v>435</v>
      </c>
      <c r="H16" s="144" t="s">
        <v>508</v>
      </c>
      <c r="I16" s="107" t="s">
        <v>96</v>
      </c>
      <c r="J16" s="107" t="s">
        <v>436</v>
      </c>
      <c r="K16" s="106" t="s">
        <v>416</v>
      </c>
      <c r="L16" s="106" t="s">
        <v>416</v>
      </c>
      <c r="M16" s="107" t="s">
        <v>437</v>
      </c>
      <c r="N16" s="107">
        <v>2</v>
      </c>
      <c r="O16" s="107">
        <v>3</v>
      </c>
      <c r="P16" s="117">
        <f t="shared" si="0"/>
        <v>6</v>
      </c>
      <c r="Q16" s="118" t="str">
        <f>IF(AND(P16&gt;9,P16&lt;21),"ALTO",IF(AND(P16&gt;23),"MUY ALTO",IF(AND(P16&gt;5,P16&lt;9),"MEDIO","BAJO")))</f>
        <v>MEDIO</v>
      </c>
      <c r="R16" s="90">
        <v>10</v>
      </c>
      <c r="S16" s="90">
        <f t="shared" si="1"/>
        <v>60</v>
      </c>
      <c r="T16" s="118" t="str">
        <f t="shared" si="4"/>
        <v>Nivel 3</v>
      </c>
      <c r="U16" s="119" t="str">
        <f t="shared" si="2"/>
        <v>Aceptable</v>
      </c>
      <c r="V16" s="107">
        <v>1</v>
      </c>
      <c r="W16" s="214" t="s">
        <v>760</v>
      </c>
      <c r="X16" s="107" t="s">
        <v>464</v>
      </c>
      <c r="Y16" s="107" t="s">
        <v>415</v>
      </c>
      <c r="Z16" s="107"/>
      <c r="AA16" s="107"/>
      <c r="AB16" s="107"/>
      <c r="AC16" s="406" t="s">
        <v>659</v>
      </c>
      <c r="AD16" s="401" t="s">
        <v>457</v>
      </c>
    </row>
    <row r="17" spans="2:30" s="22" customFormat="1" ht="66.75" customHeight="1">
      <c r="B17" s="409"/>
      <c r="C17" s="417"/>
      <c r="D17" s="422"/>
      <c r="E17" s="421"/>
      <c r="F17" s="423"/>
      <c r="G17" s="107" t="s">
        <v>439</v>
      </c>
      <c r="H17" s="142" t="s">
        <v>509</v>
      </c>
      <c r="I17" s="107" t="s">
        <v>96</v>
      </c>
      <c r="J17" s="107" t="s">
        <v>440</v>
      </c>
      <c r="K17" s="106" t="s">
        <v>416</v>
      </c>
      <c r="L17" s="106" t="s">
        <v>431</v>
      </c>
      <c r="M17" s="106" t="s">
        <v>431</v>
      </c>
      <c r="N17" s="107">
        <v>2</v>
      </c>
      <c r="O17" s="107">
        <v>2</v>
      </c>
      <c r="P17" s="117">
        <f t="shared" si="0"/>
        <v>4</v>
      </c>
      <c r="Q17" s="118" t="str">
        <f t="shared" si="3"/>
        <v>BAJO</v>
      </c>
      <c r="R17" s="90">
        <v>10</v>
      </c>
      <c r="S17" s="90">
        <f t="shared" si="1"/>
        <v>40</v>
      </c>
      <c r="T17" s="118" t="str">
        <f t="shared" si="4"/>
        <v>Nivel 3</v>
      </c>
      <c r="U17" s="121" t="str">
        <f t="shared" si="2"/>
        <v>Aceptable</v>
      </c>
      <c r="V17" s="107">
        <v>1</v>
      </c>
      <c r="W17" s="214" t="s">
        <v>760</v>
      </c>
      <c r="X17" s="107" t="s">
        <v>464</v>
      </c>
      <c r="Y17" s="107" t="s">
        <v>415</v>
      </c>
      <c r="Z17" s="107"/>
      <c r="AA17" s="107"/>
      <c r="AB17" s="107"/>
      <c r="AC17" s="408"/>
      <c r="AD17" s="401"/>
    </row>
    <row r="18" spans="2:30" s="22" customFormat="1" ht="147" customHeight="1">
      <c r="B18" s="409"/>
      <c r="C18" s="417"/>
      <c r="D18" s="422"/>
      <c r="E18" s="421" t="s">
        <v>517</v>
      </c>
      <c r="F18" s="423"/>
      <c r="G18" s="107" t="s">
        <v>441</v>
      </c>
      <c r="H18" s="137" t="s">
        <v>496</v>
      </c>
      <c r="I18" s="107" t="s">
        <v>103</v>
      </c>
      <c r="J18" s="107" t="s">
        <v>447</v>
      </c>
      <c r="K18" s="123" t="s">
        <v>416</v>
      </c>
      <c r="L18" s="123" t="s">
        <v>416</v>
      </c>
      <c r="M18" s="123" t="s">
        <v>416</v>
      </c>
      <c r="N18" s="107">
        <v>2</v>
      </c>
      <c r="O18" s="107">
        <v>3</v>
      </c>
      <c r="P18" s="117">
        <f t="shared" si="0"/>
        <v>6</v>
      </c>
      <c r="Q18" s="118" t="str">
        <f t="shared" si="3"/>
        <v>MEDIO</v>
      </c>
      <c r="R18" s="90">
        <v>10</v>
      </c>
      <c r="S18" s="90">
        <f t="shared" si="1"/>
        <v>60</v>
      </c>
      <c r="T18" s="124" t="str">
        <f t="shared" si="4"/>
        <v>Nivel 3</v>
      </c>
      <c r="U18" s="119" t="str">
        <f t="shared" si="2"/>
        <v>Aceptable</v>
      </c>
      <c r="V18" s="107">
        <v>1</v>
      </c>
      <c r="W18" s="214" t="s">
        <v>760</v>
      </c>
      <c r="X18" s="122" t="s">
        <v>467</v>
      </c>
      <c r="Y18" s="107" t="s">
        <v>461</v>
      </c>
      <c r="Z18" s="107"/>
      <c r="AA18" s="107"/>
      <c r="AB18" s="107"/>
      <c r="AC18" s="200" t="s">
        <v>652</v>
      </c>
      <c r="AD18" s="138"/>
    </row>
    <row r="19" spans="2:30" s="22" customFormat="1" ht="67.5" customHeight="1">
      <c r="B19" s="321"/>
      <c r="C19" s="419"/>
      <c r="D19" s="422"/>
      <c r="E19" s="421"/>
      <c r="F19" s="423"/>
      <c r="G19" s="107" t="s">
        <v>442</v>
      </c>
      <c r="H19" s="107" t="s">
        <v>445</v>
      </c>
      <c r="I19" s="107" t="s">
        <v>103</v>
      </c>
      <c r="J19" s="107" t="s">
        <v>446</v>
      </c>
      <c r="K19" s="123" t="s">
        <v>448</v>
      </c>
      <c r="L19" s="123" t="s">
        <v>416</v>
      </c>
      <c r="M19" s="123" t="s">
        <v>416</v>
      </c>
      <c r="N19" s="107">
        <v>2</v>
      </c>
      <c r="O19" s="107">
        <v>2</v>
      </c>
      <c r="P19" s="117">
        <f t="shared" si="0"/>
        <v>4</v>
      </c>
      <c r="Q19" s="118" t="str">
        <f t="shared" si="3"/>
        <v>BAJO</v>
      </c>
      <c r="R19" s="90">
        <v>25</v>
      </c>
      <c r="S19" s="90">
        <f t="shared" si="1"/>
        <v>100</v>
      </c>
      <c r="T19" s="125" t="str">
        <f t="shared" si="4"/>
        <v>Nivel 3</v>
      </c>
      <c r="U19" s="121" t="str">
        <f t="shared" si="2"/>
        <v>Aceptable</v>
      </c>
      <c r="V19" s="107">
        <v>1</v>
      </c>
      <c r="W19" s="214" t="s">
        <v>760</v>
      </c>
      <c r="X19" s="107" t="s">
        <v>468</v>
      </c>
      <c r="Y19" s="107" t="s">
        <v>461</v>
      </c>
      <c r="Z19" s="107" t="s">
        <v>457</v>
      </c>
      <c r="AA19" s="107" t="s">
        <v>457</v>
      </c>
      <c r="AB19" s="107"/>
      <c r="AC19" s="122" t="s">
        <v>469</v>
      </c>
      <c r="AD19" s="107" t="s">
        <v>457</v>
      </c>
    </row>
    <row r="20" spans="2:30" ht="13.5" thickBot="1">
      <c r="AC20" s="73"/>
    </row>
    <row r="21" spans="2:30" s="22" customFormat="1" ht="38.25" customHeight="1" thickBot="1">
      <c r="B21" s="390" t="s">
        <v>450</v>
      </c>
      <c r="C21" s="391"/>
      <c r="D21" s="391"/>
      <c r="E21" s="392"/>
      <c r="F21" s="382" t="s">
        <v>475</v>
      </c>
      <c r="G21" s="383"/>
      <c r="H21" s="383"/>
      <c r="I21" s="383"/>
      <c r="J21" s="383"/>
      <c r="K21" s="383"/>
      <c r="L21" s="383"/>
      <c r="M21" s="383"/>
      <c r="N21" s="383"/>
      <c r="O21" s="383"/>
      <c r="P21" s="383"/>
      <c r="Q21" s="383"/>
      <c r="R21" s="383"/>
      <c r="S21" s="383"/>
      <c r="T21" s="384"/>
      <c r="U21" s="385" t="s">
        <v>397</v>
      </c>
      <c r="V21" s="386"/>
      <c r="W21" s="223"/>
      <c r="X21" s="367" t="s">
        <v>606</v>
      </c>
      <c r="Y21" s="368"/>
      <c r="Z21" s="368"/>
      <c r="AA21" s="368"/>
      <c r="AB21" s="368"/>
      <c r="AC21" s="368"/>
      <c r="AD21" s="369"/>
    </row>
    <row r="22" spans="2:30">
      <c r="AC22" s="73"/>
    </row>
  </sheetData>
  <mergeCells count="46">
    <mergeCell ref="B7:AD7"/>
    <mergeCell ref="B2:F6"/>
    <mergeCell ref="G2:AD3"/>
    <mergeCell ref="G4:P4"/>
    <mergeCell ref="Q4:AD4"/>
    <mergeCell ref="G5:P5"/>
    <mergeCell ref="Q5:AD5"/>
    <mergeCell ref="G6:H6"/>
    <mergeCell ref="I6:K6"/>
    <mergeCell ref="L6:P6"/>
    <mergeCell ref="Q6:AD6"/>
    <mergeCell ref="V8:Y8"/>
    <mergeCell ref="Z8:AD8"/>
    <mergeCell ref="Y12:Y15"/>
    <mergeCell ref="Z12:Z15"/>
    <mergeCell ref="AA12:AA15"/>
    <mergeCell ref="AB12:AB15"/>
    <mergeCell ref="X12:X15"/>
    <mergeCell ref="AC12:AC15"/>
    <mergeCell ref="F8:F9"/>
    <mergeCell ref="G8:I8"/>
    <mergeCell ref="J8:J9"/>
    <mergeCell ref="K8:M8"/>
    <mergeCell ref="N8:T8"/>
    <mergeCell ref="AC16:AC17"/>
    <mergeCell ref="AD16:AD17"/>
    <mergeCell ref="B21:E21"/>
    <mergeCell ref="F21:T21"/>
    <mergeCell ref="U21:V21"/>
    <mergeCell ref="X21:AD21"/>
    <mergeCell ref="D10:D19"/>
    <mergeCell ref="F10:F19"/>
    <mergeCell ref="J12:J15"/>
    <mergeCell ref="AD12:AD15"/>
    <mergeCell ref="W12:W15"/>
    <mergeCell ref="B8:B9"/>
    <mergeCell ref="C8:C9"/>
    <mergeCell ref="C10:C19"/>
    <mergeCell ref="B10:B19"/>
    <mergeCell ref="E10:E11"/>
    <mergeCell ref="E12:E13"/>
    <mergeCell ref="E14:E15"/>
    <mergeCell ref="E16:E17"/>
    <mergeCell ref="E18:E19"/>
    <mergeCell ref="D8:D9"/>
    <mergeCell ref="E8:E9"/>
  </mergeCells>
  <conditionalFormatting sqref="Q10:Q19">
    <cfRule type="containsText" dxfId="59" priority="8" operator="containsText" text="MUY ALTO">
      <formula>NOT(ISERROR(SEARCH("MUY ALTO",Q10)))</formula>
    </cfRule>
    <cfRule type="containsText" dxfId="58" priority="9" operator="containsText" text="ALTO">
      <formula>NOT(ISERROR(SEARCH("ALTO",Q10)))</formula>
    </cfRule>
    <cfRule type="containsText" dxfId="57" priority="10" operator="containsText" text="MEDIO">
      <formula>NOT(ISERROR(SEARCH("MEDIO",Q10)))</formula>
    </cfRule>
    <cfRule type="containsText" dxfId="56" priority="11" operator="containsText" text="BAJO">
      <formula>NOT(ISERROR(SEARCH("BAJO",Q10)))</formula>
    </cfRule>
  </conditionalFormatting>
  <conditionalFormatting sqref="T10:T19">
    <cfRule type="containsText" dxfId="55" priority="1" operator="containsText" text="Nivel 3">
      <formula>NOT(ISERROR(SEARCH("Nivel 3",T10)))</formula>
    </cfRule>
    <cfRule type="containsText" dxfId="54" priority="2" operator="containsText" text="Nivel 2">
      <formula>NOT(ISERROR(SEARCH("Nivel 2",T10)))</formula>
    </cfRule>
    <cfRule type="containsText" dxfId="53" priority="3" operator="containsText" text="Nivel 4">
      <formula>NOT(ISERROR(SEARCH("Nivel 4",T10)))</formula>
    </cfRule>
    <cfRule type="containsText" priority="4" operator="containsText" text="Nivel 4">
      <formula>NOT(ISERROR(SEARCH("Nivel 4",T10)))</formula>
    </cfRule>
    <cfRule type="containsText" dxfId="52" priority="5" operator="containsText" text="Nivel 3">
      <formula>NOT(ISERROR(SEARCH("Nivel 3",T10)))</formula>
    </cfRule>
    <cfRule type="containsText" dxfId="51" priority="6" operator="containsText" text="Nivel 3">
      <formula>NOT(ISERROR(SEARCH("Nivel 3",T10)))</formula>
    </cfRule>
    <cfRule type="containsText" dxfId="50" priority="7" operator="containsText" text="Nivel 1">
      <formula>NOT(ISERROR(SEARCH("Nivel 1",T10)))</formula>
    </cfRule>
  </conditionalFormatting>
  <dataValidations count="4">
    <dataValidation type="list" allowBlank="1" showInputMessage="1" showErrorMessage="1" sqref="N10:N19">
      <formula1>ND</formula1>
    </dataValidation>
    <dataValidation type="list" allowBlank="1" showInputMessage="1" showErrorMessage="1" sqref="O10:O19">
      <formula1>NE</formula1>
    </dataValidation>
    <dataValidation type="list" allowBlank="1" showInputMessage="1" showErrorMessage="1" sqref="R10:R19">
      <formula1>NC</formula1>
    </dataValidation>
    <dataValidation type="list" allowBlank="1" showInputMessage="1" showErrorMessage="1" sqref="I10:I19">
      <formula1>ri</formula1>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sheetPr>
    <tabColor rgb="FF00B0F0"/>
  </sheetPr>
  <dimension ref="A1:AC22"/>
  <sheetViews>
    <sheetView topLeftCell="A10" zoomScale="50" zoomScaleNormal="50" workbookViewId="0">
      <selection activeCell="H18" sqref="H18"/>
    </sheetView>
  </sheetViews>
  <sheetFormatPr baseColWidth="10" defaultRowHeight="12.75"/>
  <cols>
    <col min="2" max="4" width="7.85546875" style="22" customWidth="1"/>
    <col min="5" max="5" width="16.28515625" style="22" customWidth="1"/>
    <col min="6" max="6" width="7.85546875" style="22" customWidth="1"/>
    <col min="7" max="7" width="29.28515625" style="22" bestFit="1" customWidth="1"/>
    <col min="8" max="8" width="24" style="22" bestFit="1" customWidth="1"/>
    <col min="9" max="9" width="25.85546875" style="226" bestFit="1" customWidth="1"/>
    <col min="10" max="10" width="21.140625" style="22" bestFit="1" customWidth="1"/>
    <col min="11" max="11" width="18.5703125" style="22" bestFit="1" customWidth="1"/>
    <col min="12" max="12" width="20" style="22" bestFit="1" customWidth="1"/>
    <col min="13" max="13" width="19.42578125" style="22" customWidth="1"/>
    <col min="14" max="15" width="6" style="22" customWidth="1"/>
    <col min="16" max="16" width="7.7109375" style="22" customWidth="1"/>
    <col min="17" max="17" width="11" style="22" customWidth="1"/>
    <col min="18" max="18" width="5.5703125" style="22" bestFit="1" customWidth="1"/>
    <col min="19" max="19" width="11.5703125" style="22" customWidth="1"/>
    <col min="20" max="20" width="10" style="22" customWidth="1"/>
    <col min="21" max="21" width="18" style="22" customWidth="1"/>
    <col min="22" max="22" width="8.7109375" style="22" customWidth="1"/>
    <col min="23" max="23" width="18" style="22" customWidth="1"/>
    <col min="24" max="24" width="9.140625" style="22" customWidth="1"/>
    <col min="25" max="26" width="10.28515625" style="22" customWidth="1"/>
    <col min="27" max="27" width="16" style="22" customWidth="1"/>
    <col min="28" max="28" width="47.140625" style="22" customWidth="1"/>
    <col min="29" max="29" width="19.7109375" customWidth="1"/>
  </cols>
  <sheetData>
    <row r="1" spans="1:29" ht="13.5" thickBot="1"/>
    <row r="2" spans="1:29"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1"/>
    </row>
    <row r="3" spans="1:29"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4"/>
    </row>
    <row r="4" spans="1:29"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8"/>
    </row>
    <row r="5" spans="1:29"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7"/>
    </row>
    <row r="6" spans="1:29" s="22" customFormat="1" ht="18.75" customHeight="1">
      <c r="A6" s="140"/>
      <c r="B6" s="332"/>
      <c r="C6" s="333"/>
      <c r="D6" s="333"/>
      <c r="E6" s="333"/>
      <c r="F6" s="333"/>
      <c r="G6" s="352" t="s">
        <v>485</v>
      </c>
      <c r="H6" s="353"/>
      <c r="I6" s="352" t="s">
        <v>493</v>
      </c>
      <c r="J6" s="353"/>
      <c r="K6" s="353"/>
      <c r="L6" s="354" t="s">
        <v>661</v>
      </c>
      <c r="M6" s="355"/>
      <c r="N6" s="355"/>
      <c r="O6" s="355"/>
      <c r="P6" s="356"/>
      <c r="Q6" s="348" t="s">
        <v>594</v>
      </c>
      <c r="R6" s="348"/>
      <c r="S6" s="348"/>
      <c r="T6" s="348"/>
      <c r="U6" s="348"/>
      <c r="V6" s="348"/>
      <c r="W6" s="348"/>
      <c r="X6" s="348"/>
      <c r="Y6" s="348"/>
      <c r="Z6" s="348"/>
      <c r="AA6" s="348"/>
      <c r="AB6" s="348"/>
      <c r="AC6" s="349"/>
    </row>
    <row r="7" spans="1:29" s="22" customFormat="1" ht="23.25" customHeight="1" thickBot="1">
      <c r="A7" s="140"/>
      <c r="B7" s="345" t="s">
        <v>793</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4"/>
    </row>
    <row r="8" spans="1:29"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126" t="s">
        <v>27</v>
      </c>
      <c r="V8" s="370" t="s">
        <v>412</v>
      </c>
      <c r="W8" s="371"/>
      <c r="X8" s="372"/>
      <c r="Y8" s="370" t="s">
        <v>2</v>
      </c>
      <c r="Z8" s="371"/>
      <c r="AA8" s="371"/>
      <c r="AB8" s="371"/>
      <c r="AC8" s="372"/>
    </row>
    <row r="9" spans="1:29" s="22" customFormat="1" ht="134.25" customHeight="1">
      <c r="B9" s="405"/>
      <c r="C9" s="364"/>
      <c r="D9" s="364"/>
      <c r="E9" s="364"/>
      <c r="F9" s="364"/>
      <c r="G9" s="108" t="s">
        <v>443</v>
      </c>
      <c r="H9" s="108" t="s">
        <v>14</v>
      </c>
      <c r="I9" s="221" t="s">
        <v>15</v>
      </c>
      <c r="J9" s="364"/>
      <c r="K9" s="108" t="s">
        <v>16</v>
      </c>
      <c r="L9" s="108" t="s">
        <v>18</v>
      </c>
      <c r="M9" s="115" t="s">
        <v>19</v>
      </c>
      <c r="N9" s="82" t="s">
        <v>21</v>
      </c>
      <c r="O9" s="116" t="s">
        <v>22</v>
      </c>
      <c r="P9" s="82" t="s">
        <v>20</v>
      </c>
      <c r="Q9" s="116" t="s">
        <v>23</v>
      </c>
      <c r="R9" s="82" t="s">
        <v>31</v>
      </c>
      <c r="S9" s="116" t="s">
        <v>24</v>
      </c>
      <c r="T9" s="82" t="s">
        <v>25</v>
      </c>
      <c r="U9" s="116" t="s">
        <v>28</v>
      </c>
      <c r="V9" s="82" t="s">
        <v>29</v>
      </c>
      <c r="W9" s="82" t="s">
        <v>30</v>
      </c>
      <c r="X9" s="82" t="s">
        <v>413</v>
      </c>
      <c r="Y9" s="83" t="s">
        <v>3</v>
      </c>
      <c r="Z9" s="83" t="s">
        <v>4</v>
      </c>
      <c r="AA9" s="83" t="s">
        <v>5</v>
      </c>
      <c r="AB9" s="83" t="s">
        <v>203</v>
      </c>
      <c r="AC9" s="83" t="s">
        <v>1</v>
      </c>
    </row>
    <row r="10" spans="1:29" s="22" customFormat="1" ht="75" customHeight="1">
      <c r="B10" s="322" t="s">
        <v>494</v>
      </c>
      <c r="C10" s="394" t="s">
        <v>670</v>
      </c>
      <c r="D10" s="322" t="s">
        <v>779</v>
      </c>
      <c r="E10" s="322" t="s">
        <v>503</v>
      </c>
      <c r="F10" s="395" t="s">
        <v>415</v>
      </c>
      <c r="G10" s="222" t="s">
        <v>106</v>
      </c>
      <c r="H10" s="222" t="s">
        <v>662</v>
      </c>
      <c r="I10" s="222" t="s">
        <v>92</v>
      </c>
      <c r="J10" s="106" t="s">
        <v>422</v>
      </c>
      <c r="K10" s="106" t="s">
        <v>416</v>
      </c>
      <c r="L10" s="106" t="s">
        <v>417</v>
      </c>
      <c r="M10" s="186" t="s">
        <v>669</v>
      </c>
      <c r="N10" s="107">
        <v>6</v>
      </c>
      <c r="O10" s="107">
        <v>4</v>
      </c>
      <c r="P10" s="117">
        <f t="shared" ref="P10:P19" si="0">N10*O10</f>
        <v>24</v>
      </c>
      <c r="Q10" s="143" t="str">
        <f>IF(AND(P10&gt;9,P10&lt;21),"ALTO",IF(AND(P10&gt;23),"MUY ALTO",IF(AND(P10&gt;5,P10&lt;9),"MEDIO","BAJO")))</f>
        <v>MUY ALTO</v>
      </c>
      <c r="R10" s="90">
        <v>25</v>
      </c>
      <c r="S10" s="90">
        <f t="shared" ref="S10:S19" si="1">P10*R10</f>
        <v>600</v>
      </c>
      <c r="T10" s="118" t="str">
        <f>IF(AND(S10&gt;149,S10&lt;501),"Nivel 2",IF(AND(S10&gt;599),"Nivel 1",IF(AND(S10&gt;39,S10&lt;121),"Nivel 3","Nivel 4")))</f>
        <v>Nivel 1</v>
      </c>
      <c r="U10" s="190" t="str">
        <f>IF(AND(S10&gt;149,S10&lt;501),"No Aceptable o Aceptable con control específico",IF(AND(S10&gt;599),"No Aceptable",IF(AND(S10&gt;39,S10&lt;121),"Aceptable","Aceptable")))</f>
        <v>No Aceptable</v>
      </c>
      <c r="V10" s="107">
        <v>4</v>
      </c>
      <c r="W10" s="186" t="s">
        <v>456</v>
      </c>
      <c r="X10" s="107" t="s">
        <v>415</v>
      </c>
      <c r="Y10" s="107" t="s">
        <v>457</v>
      </c>
      <c r="Z10" s="107" t="s">
        <v>457</v>
      </c>
      <c r="AA10" s="107" t="s">
        <v>457</v>
      </c>
      <c r="AB10" s="396" t="s">
        <v>512</v>
      </c>
      <c r="AC10" s="401" t="s">
        <v>664</v>
      </c>
    </row>
    <row r="11" spans="1:29" s="22" customFormat="1" ht="58.5" customHeight="1">
      <c r="B11" s="322"/>
      <c r="C11" s="394"/>
      <c r="D11" s="322"/>
      <c r="E11" s="322"/>
      <c r="F11" s="395"/>
      <c r="G11" s="107" t="s">
        <v>419</v>
      </c>
      <c r="H11" s="186" t="s">
        <v>662</v>
      </c>
      <c r="I11" s="222" t="s">
        <v>92</v>
      </c>
      <c r="J11" s="107" t="s">
        <v>420</v>
      </c>
      <c r="K11" s="106" t="s">
        <v>416</v>
      </c>
      <c r="L11" s="106" t="s">
        <v>416</v>
      </c>
      <c r="M11" s="106" t="s">
        <v>663</v>
      </c>
      <c r="N11" s="107">
        <v>2</v>
      </c>
      <c r="O11" s="107">
        <v>4</v>
      </c>
      <c r="P11" s="117">
        <f t="shared" si="0"/>
        <v>8</v>
      </c>
      <c r="Q11" s="118" t="str">
        <f>IF(AND(P11&gt;9,P11&lt;21),"ALTO",IF(AND(P11&gt;23),"MUY ALTO",IF(AND(P11&gt;5,P11&lt;9),"MEDIO","BAJO")))</f>
        <v>MEDIO</v>
      </c>
      <c r="R11" s="90">
        <v>10</v>
      </c>
      <c r="S11" s="90">
        <f t="shared" si="1"/>
        <v>80</v>
      </c>
      <c r="T11" s="118" t="str">
        <f>IF(AND(S11&gt;149,S11&lt;501),"Nivel 2",IF(AND(S11&gt;599),"Nivel 1",IF(AND(S11&gt;39,S11&lt;121),"Nivel 3","Nivel 4")))</f>
        <v>Nivel 3</v>
      </c>
      <c r="U11" s="119" t="str">
        <f t="shared" ref="U11:U19" si="2">IF(AND(S11&gt;149,S11&lt;501),"No Aceptable o Aceptable con control específico",IF(AND(S11&gt;599),"No Aceptable",IF(AND(S11&gt;39,S11&lt;121),"Aceptable","Aceptable")))</f>
        <v>Aceptable</v>
      </c>
      <c r="V11" s="186">
        <v>4</v>
      </c>
      <c r="W11" s="107" t="s">
        <v>459</v>
      </c>
      <c r="X11" s="107" t="s">
        <v>415</v>
      </c>
      <c r="Y11" s="107" t="s">
        <v>457</v>
      </c>
      <c r="Z11" s="107" t="s">
        <v>457</v>
      </c>
      <c r="AA11" s="107" t="s">
        <v>457</v>
      </c>
      <c r="AB11" s="396"/>
      <c r="AC11" s="401"/>
    </row>
    <row r="12" spans="1:29" s="22" customFormat="1" ht="58.5" customHeight="1">
      <c r="B12" s="322"/>
      <c r="C12" s="394"/>
      <c r="D12" s="322"/>
      <c r="E12" s="322" t="s">
        <v>501</v>
      </c>
      <c r="F12" s="395"/>
      <c r="G12" s="107" t="s">
        <v>425</v>
      </c>
      <c r="H12" s="107" t="s">
        <v>451</v>
      </c>
      <c r="I12" s="222" t="s">
        <v>95</v>
      </c>
      <c r="J12" s="396" t="s">
        <v>426</v>
      </c>
      <c r="K12" s="106" t="s">
        <v>416</v>
      </c>
      <c r="L12" s="106" t="s">
        <v>416</v>
      </c>
      <c r="M12" s="137" t="s">
        <v>416</v>
      </c>
      <c r="N12" s="107">
        <v>2</v>
      </c>
      <c r="O12" s="107">
        <v>3</v>
      </c>
      <c r="P12" s="117">
        <f t="shared" si="0"/>
        <v>6</v>
      </c>
      <c r="Q12" s="118" t="str">
        <f>IF(AND(P12&gt;9,P12&lt;21),"ALTO",IF(AND(P12&gt;23),"MUY ALTO",IF(AND(P12&gt;5,P12&lt;9),"MEDIO","BAJO")))</f>
        <v>MEDIO</v>
      </c>
      <c r="R12" s="90">
        <v>10</v>
      </c>
      <c r="S12" s="90">
        <f t="shared" si="1"/>
        <v>60</v>
      </c>
      <c r="T12" s="118" t="str">
        <f>IF(AND(S12&gt;149,S12&lt;501),"Nivel 2",IF(AND(S12&gt;599),"Nivel 1",IF(AND(S12&gt;39,S12&lt;121),"Nivel 3","Nivel 4")))</f>
        <v>Nivel 3</v>
      </c>
      <c r="U12" s="119" t="str">
        <f t="shared" si="2"/>
        <v>Aceptable</v>
      </c>
      <c r="V12" s="186">
        <v>4</v>
      </c>
      <c r="W12" s="401" t="s">
        <v>463</v>
      </c>
      <c r="X12" s="401" t="s">
        <v>415</v>
      </c>
      <c r="Y12" s="401" t="s">
        <v>457</v>
      </c>
      <c r="Z12" s="401" t="s">
        <v>457</v>
      </c>
      <c r="AA12" s="401"/>
      <c r="AB12" s="396" t="s">
        <v>633</v>
      </c>
      <c r="AC12" s="401" t="s">
        <v>457</v>
      </c>
    </row>
    <row r="13" spans="1:29" s="22" customFormat="1" ht="58.5" customHeight="1">
      <c r="B13" s="322"/>
      <c r="C13" s="394"/>
      <c r="D13" s="322"/>
      <c r="E13" s="322"/>
      <c r="F13" s="395"/>
      <c r="G13" s="107" t="s">
        <v>427</v>
      </c>
      <c r="H13" s="107" t="s">
        <v>452</v>
      </c>
      <c r="I13" s="222" t="s">
        <v>95</v>
      </c>
      <c r="J13" s="396"/>
      <c r="K13" s="106" t="s">
        <v>416</v>
      </c>
      <c r="L13" s="106" t="s">
        <v>416</v>
      </c>
      <c r="M13" s="137" t="s">
        <v>434</v>
      </c>
      <c r="N13" s="107">
        <v>2</v>
      </c>
      <c r="O13" s="107">
        <v>3</v>
      </c>
      <c r="P13" s="117">
        <f t="shared" si="0"/>
        <v>6</v>
      </c>
      <c r="Q13" s="118" t="str">
        <f t="shared" ref="Q13:Q19" si="3">IF(AND(P13&gt;9,P13&lt;21),"ALTO",IF(AND(P13&gt;23),"MUY ALTO",IF(AND(P13&gt;5,P13&lt;9),"MEDIO","BAJO")))</f>
        <v>MEDIO</v>
      </c>
      <c r="R13" s="90">
        <v>10</v>
      </c>
      <c r="S13" s="90">
        <f t="shared" si="1"/>
        <v>60</v>
      </c>
      <c r="T13" s="118" t="str">
        <f t="shared" ref="T13:T19" si="4">IF(AND(S13&gt;149,S13&lt;501),"Nivel 2",IF(AND(S13&gt;599),"Nivel 1",IF(AND(S13&gt;39,S13&lt;121),"Nivel 3","Nivel 4")))</f>
        <v>Nivel 3</v>
      </c>
      <c r="U13" s="119" t="str">
        <f t="shared" si="2"/>
        <v>Aceptable</v>
      </c>
      <c r="V13" s="186">
        <v>4</v>
      </c>
      <c r="W13" s="401"/>
      <c r="X13" s="401"/>
      <c r="Y13" s="401"/>
      <c r="Z13" s="401"/>
      <c r="AA13" s="401"/>
      <c r="AB13" s="396"/>
      <c r="AC13" s="401"/>
    </row>
    <row r="14" spans="1:29" s="22" customFormat="1" ht="58.5" customHeight="1">
      <c r="B14" s="322"/>
      <c r="C14" s="394"/>
      <c r="D14" s="322"/>
      <c r="E14" s="413" t="s">
        <v>502</v>
      </c>
      <c r="F14" s="395"/>
      <c r="G14" s="107" t="s">
        <v>428</v>
      </c>
      <c r="H14" s="107" t="s">
        <v>453</v>
      </c>
      <c r="I14" s="222" t="s">
        <v>95</v>
      </c>
      <c r="J14" s="396"/>
      <c r="K14" s="106" t="s">
        <v>432</v>
      </c>
      <c r="L14" s="106" t="s">
        <v>416</v>
      </c>
      <c r="M14" s="106" t="s">
        <v>433</v>
      </c>
      <c r="N14" s="107">
        <v>2</v>
      </c>
      <c r="O14" s="107">
        <v>3</v>
      </c>
      <c r="P14" s="117">
        <f t="shared" si="0"/>
        <v>6</v>
      </c>
      <c r="Q14" s="118" t="str">
        <f t="shared" si="3"/>
        <v>MEDIO</v>
      </c>
      <c r="R14" s="90">
        <v>10</v>
      </c>
      <c r="S14" s="90">
        <f t="shared" si="1"/>
        <v>60</v>
      </c>
      <c r="T14" s="118" t="str">
        <f t="shared" si="4"/>
        <v>Nivel 3</v>
      </c>
      <c r="U14" s="119" t="str">
        <f t="shared" si="2"/>
        <v>Aceptable</v>
      </c>
      <c r="V14" s="186">
        <v>4</v>
      </c>
      <c r="W14" s="401"/>
      <c r="X14" s="401"/>
      <c r="Y14" s="401"/>
      <c r="Z14" s="401"/>
      <c r="AA14" s="401"/>
      <c r="AB14" s="396"/>
      <c r="AC14" s="401"/>
    </row>
    <row r="15" spans="1:29" s="22" customFormat="1" ht="58.5" customHeight="1">
      <c r="B15" s="322"/>
      <c r="C15" s="394"/>
      <c r="D15" s="322"/>
      <c r="E15" s="413"/>
      <c r="F15" s="395"/>
      <c r="G15" s="107" t="s">
        <v>429</v>
      </c>
      <c r="H15" s="107" t="s">
        <v>454</v>
      </c>
      <c r="I15" s="222" t="s">
        <v>95</v>
      </c>
      <c r="J15" s="396"/>
      <c r="K15" s="106" t="s">
        <v>416</v>
      </c>
      <c r="L15" s="106" t="s">
        <v>416</v>
      </c>
      <c r="M15" s="106" t="s">
        <v>498</v>
      </c>
      <c r="N15" s="107">
        <v>2</v>
      </c>
      <c r="O15" s="107">
        <v>3</v>
      </c>
      <c r="P15" s="117">
        <f t="shared" si="0"/>
        <v>6</v>
      </c>
      <c r="Q15" s="118" t="str">
        <f t="shared" si="3"/>
        <v>MEDIO</v>
      </c>
      <c r="R15" s="90">
        <v>10</v>
      </c>
      <c r="S15" s="90">
        <f t="shared" si="1"/>
        <v>60</v>
      </c>
      <c r="T15" s="118" t="str">
        <f t="shared" si="4"/>
        <v>Nivel 3</v>
      </c>
      <c r="U15" s="119" t="str">
        <f t="shared" si="2"/>
        <v>Aceptable</v>
      </c>
      <c r="V15" s="186">
        <v>4</v>
      </c>
      <c r="W15" s="401"/>
      <c r="X15" s="401"/>
      <c r="Y15" s="401"/>
      <c r="Z15" s="401"/>
      <c r="AA15" s="401"/>
      <c r="AB15" s="396"/>
      <c r="AC15" s="401"/>
    </row>
    <row r="16" spans="1:29" s="22" customFormat="1" ht="58.5" customHeight="1">
      <c r="B16" s="322"/>
      <c r="C16" s="394"/>
      <c r="D16" s="322"/>
      <c r="E16" s="413"/>
      <c r="F16" s="395"/>
      <c r="G16" s="107" t="s">
        <v>430</v>
      </c>
      <c r="H16" s="137" t="s">
        <v>499</v>
      </c>
      <c r="I16" s="222" t="s">
        <v>95</v>
      </c>
      <c r="J16" s="396"/>
      <c r="K16" s="106" t="s">
        <v>416</v>
      </c>
      <c r="L16" s="106" t="s">
        <v>416</v>
      </c>
      <c r="M16" s="106" t="s">
        <v>431</v>
      </c>
      <c r="N16" s="107">
        <v>2</v>
      </c>
      <c r="O16" s="107">
        <v>3</v>
      </c>
      <c r="P16" s="117">
        <f t="shared" si="0"/>
        <v>6</v>
      </c>
      <c r="Q16" s="118" t="str">
        <f>IF(AND(P16&gt;9,P16&lt;21),"ALTO",IF(AND(P16&gt;23),"MUY ALTO",IF(AND(P16&gt;5,P16&lt;9),"MEDIO","BAJO")))</f>
        <v>MEDIO</v>
      </c>
      <c r="R16" s="90">
        <v>10</v>
      </c>
      <c r="S16" s="90">
        <f t="shared" si="1"/>
        <v>60</v>
      </c>
      <c r="T16" s="118" t="str">
        <f t="shared" si="4"/>
        <v>Nivel 3</v>
      </c>
      <c r="U16" s="119" t="str">
        <f t="shared" si="2"/>
        <v>Aceptable</v>
      </c>
      <c r="V16" s="186">
        <v>4</v>
      </c>
      <c r="W16" s="401"/>
      <c r="X16" s="401"/>
      <c r="Y16" s="401"/>
      <c r="Z16" s="401"/>
      <c r="AA16" s="401"/>
      <c r="AB16" s="396"/>
      <c r="AC16" s="401"/>
    </row>
    <row r="17" spans="2:29" s="22" customFormat="1" ht="99" customHeight="1">
      <c r="B17" s="322"/>
      <c r="C17" s="394"/>
      <c r="D17" s="322"/>
      <c r="E17" s="136" t="s">
        <v>500</v>
      </c>
      <c r="F17" s="395"/>
      <c r="G17" s="131" t="s">
        <v>435</v>
      </c>
      <c r="H17" s="142" t="s">
        <v>665</v>
      </c>
      <c r="I17" s="222" t="s">
        <v>96</v>
      </c>
      <c r="J17" s="107" t="s">
        <v>436</v>
      </c>
      <c r="K17" s="123" t="s">
        <v>416</v>
      </c>
      <c r="L17" s="123" t="s">
        <v>416</v>
      </c>
      <c r="M17" s="107" t="s">
        <v>437</v>
      </c>
      <c r="N17" s="107">
        <v>2</v>
      </c>
      <c r="O17" s="107">
        <v>3</v>
      </c>
      <c r="P17" s="117">
        <f t="shared" si="0"/>
        <v>6</v>
      </c>
      <c r="Q17" s="118" t="str">
        <f>IF(AND(P17&gt;9,P17&lt;21),"ALTO",IF(AND(P17&gt;23),"MUY ALTO",IF(AND(P17&gt;5,P17&lt;9),"MEDIO","BAJO")))</f>
        <v>MEDIO</v>
      </c>
      <c r="R17" s="90">
        <v>10</v>
      </c>
      <c r="S17" s="90">
        <f t="shared" si="1"/>
        <v>60</v>
      </c>
      <c r="T17" s="118" t="str">
        <f t="shared" si="4"/>
        <v>Nivel 3</v>
      </c>
      <c r="U17" s="119" t="str">
        <f t="shared" si="2"/>
        <v>Aceptable</v>
      </c>
      <c r="V17" s="186">
        <v>4</v>
      </c>
      <c r="W17" s="107" t="s">
        <v>464</v>
      </c>
      <c r="X17" s="107" t="s">
        <v>415</v>
      </c>
      <c r="Y17" s="107"/>
      <c r="Z17" s="107"/>
      <c r="AA17" s="107"/>
      <c r="AB17" s="139" t="s">
        <v>466</v>
      </c>
      <c r="AC17" s="131" t="s">
        <v>457</v>
      </c>
    </row>
    <row r="18" spans="2:29" s="22" customFormat="1" ht="91.5" customHeight="1">
      <c r="B18" s="322"/>
      <c r="C18" s="394"/>
      <c r="D18" s="322"/>
      <c r="E18" s="322" t="s">
        <v>504</v>
      </c>
      <c r="F18" s="395"/>
      <c r="G18" s="107" t="s">
        <v>441</v>
      </c>
      <c r="H18" s="137" t="s">
        <v>496</v>
      </c>
      <c r="I18" s="222" t="s">
        <v>103</v>
      </c>
      <c r="J18" s="186" t="s">
        <v>447</v>
      </c>
      <c r="K18" s="123" t="s">
        <v>416</v>
      </c>
      <c r="L18" s="123" t="s">
        <v>416</v>
      </c>
      <c r="M18" s="137" t="s">
        <v>495</v>
      </c>
      <c r="N18" s="107">
        <v>2</v>
      </c>
      <c r="O18" s="107">
        <v>3</v>
      </c>
      <c r="P18" s="117">
        <f t="shared" si="0"/>
        <v>6</v>
      </c>
      <c r="Q18" s="118" t="str">
        <f t="shared" si="3"/>
        <v>MEDIO</v>
      </c>
      <c r="R18" s="90">
        <v>10</v>
      </c>
      <c r="S18" s="90">
        <f t="shared" si="1"/>
        <v>60</v>
      </c>
      <c r="T18" s="124" t="str">
        <f t="shared" si="4"/>
        <v>Nivel 3</v>
      </c>
      <c r="U18" s="119" t="str">
        <f t="shared" si="2"/>
        <v>Aceptable</v>
      </c>
      <c r="V18" s="186">
        <v>4</v>
      </c>
      <c r="W18" s="122" t="s">
        <v>467</v>
      </c>
      <c r="X18" s="107" t="s">
        <v>461</v>
      </c>
      <c r="Y18" s="107"/>
      <c r="Z18" s="107"/>
      <c r="AA18" s="107"/>
      <c r="AB18" s="212" t="s">
        <v>703</v>
      </c>
      <c r="AC18" s="137" t="s">
        <v>495</v>
      </c>
    </row>
    <row r="19" spans="2:29" s="22" customFormat="1" ht="67.5" customHeight="1">
      <c r="B19" s="322"/>
      <c r="C19" s="394"/>
      <c r="D19" s="322"/>
      <c r="E19" s="322"/>
      <c r="F19" s="395"/>
      <c r="G19" s="107" t="s">
        <v>442</v>
      </c>
      <c r="H19" s="137" t="s">
        <v>497</v>
      </c>
      <c r="I19" s="222" t="s">
        <v>103</v>
      </c>
      <c r="J19" s="107" t="s">
        <v>446</v>
      </c>
      <c r="K19" s="123" t="s">
        <v>448</v>
      </c>
      <c r="L19" s="123" t="s">
        <v>416</v>
      </c>
      <c r="M19" s="123" t="s">
        <v>416</v>
      </c>
      <c r="N19" s="107">
        <v>2</v>
      </c>
      <c r="O19" s="107">
        <v>3</v>
      </c>
      <c r="P19" s="117">
        <f t="shared" si="0"/>
        <v>6</v>
      </c>
      <c r="Q19" s="118" t="str">
        <f t="shared" si="3"/>
        <v>MEDIO</v>
      </c>
      <c r="R19" s="90">
        <v>10</v>
      </c>
      <c r="S19" s="90">
        <f t="shared" si="1"/>
        <v>60</v>
      </c>
      <c r="T19" s="125" t="str">
        <f t="shared" si="4"/>
        <v>Nivel 3</v>
      </c>
      <c r="U19" s="119" t="str">
        <f t="shared" si="2"/>
        <v>Aceptable</v>
      </c>
      <c r="V19" s="186">
        <v>4</v>
      </c>
      <c r="W19" s="107" t="s">
        <v>468</v>
      </c>
      <c r="X19" s="107" t="s">
        <v>461</v>
      </c>
      <c r="Y19" s="107" t="s">
        <v>457</v>
      </c>
      <c r="Z19" s="107" t="s">
        <v>457</v>
      </c>
      <c r="AA19" s="107"/>
      <c r="AB19" s="122" t="s">
        <v>469</v>
      </c>
      <c r="AC19" s="107" t="s">
        <v>457</v>
      </c>
    </row>
    <row r="20" spans="2:29" ht="13.5" thickBot="1">
      <c r="AB20" s="73"/>
    </row>
    <row r="21" spans="2:29" s="22" customFormat="1" ht="38.25" customHeight="1" thickBot="1">
      <c r="B21" s="390" t="s">
        <v>450</v>
      </c>
      <c r="C21" s="391"/>
      <c r="D21" s="391"/>
      <c r="E21" s="392"/>
      <c r="F21" s="382" t="s">
        <v>494</v>
      </c>
      <c r="G21" s="383"/>
      <c r="H21" s="383"/>
      <c r="I21" s="383"/>
      <c r="J21" s="383"/>
      <c r="K21" s="383"/>
      <c r="L21" s="383"/>
      <c r="M21" s="383"/>
      <c r="N21" s="383"/>
      <c r="O21" s="383"/>
      <c r="P21" s="383"/>
      <c r="Q21" s="383"/>
      <c r="R21" s="383"/>
      <c r="S21" s="383"/>
      <c r="T21" s="384"/>
      <c r="U21" s="385" t="s">
        <v>397</v>
      </c>
      <c r="V21" s="386"/>
      <c r="W21" s="367" t="s">
        <v>606</v>
      </c>
      <c r="X21" s="368"/>
      <c r="Y21" s="368"/>
      <c r="Z21" s="368"/>
      <c r="AA21" s="368"/>
      <c r="AB21" s="368"/>
      <c r="AC21" s="369"/>
    </row>
    <row r="22" spans="2:29">
      <c r="AB22" s="73"/>
    </row>
  </sheetData>
  <mergeCells count="44">
    <mergeCell ref="B7:AC7"/>
    <mergeCell ref="B2:F6"/>
    <mergeCell ref="G2:AC3"/>
    <mergeCell ref="G4:P4"/>
    <mergeCell ref="Q4:AC4"/>
    <mergeCell ref="G5:P5"/>
    <mergeCell ref="Q5:AC5"/>
    <mergeCell ref="G6:H6"/>
    <mergeCell ref="I6:K6"/>
    <mergeCell ref="L6:P6"/>
    <mergeCell ref="Q6:AC6"/>
    <mergeCell ref="V8:X8"/>
    <mergeCell ref="Y8:AC8"/>
    <mergeCell ref="X12:X16"/>
    <mergeCell ref="Y12:Y16"/>
    <mergeCell ref="Z12:Z16"/>
    <mergeCell ref="AA12:AA16"/>
    <mergeCell ref="F8:F9"/>
    <mergeCell ref="G8:I8"/>
    <mergeCell ref="J8:J9"/>
    <mergeCell ref="K8:M8"/>
    <mergeCell ref="N8:T8"/>
    <mergeCell ref="B21:E21"/>
    <mergeCell ref="F21:T21"/>
    <mergeCell ref="U21:V21"/>
    <mergeCell ref="W21:AC21"/>
    <mergeCell ref="B10:B19"/>
    <mergeCell ref="C10:C19"/>
    <mergeCell ref="D10:D19"/>
    <mergeCell ref="F10:F19"/>
    <mergeCell ref="AB10:AB11"/>
    <mergeCell ref="AC10:AC11"/>
    <mergeCell ref="J12:J16"/>
    <mergeCell ref="AC12:AC16"/>
    <mergeCell ref="W12:W16"/>
    <mergeCell ref="AB12:AB16"/>
    <mergeCell ref="E12:E13"/>
    <mergeCell ref="E14:E16"/>
    <mergeCell ref="E18:E19"/>
    <mergeCell ref="B8:B9"/>
    <mergeCell ref="C8:C9"/>
    <mergeCell ref="E10:E11"/>
    <mergeCell ref="D8:D9"/>
    <mergeCell ref="E8:E9"/>
  </mergeCells>
  <conditionalFormatting sqref="Q10:Q19">
    <cfRule type="containsText" dxfId="49" priority="8" operator="containsText" text="MUY ALTO">
      <formula>NOT(ISERROR(SEARCH("MUY ALTO",Q10)))</formula>
    </cfRule>
    <cfRule type="containsText" dxfId="48" priority="9" operator="containsText" text="ALTO">
      <formula>NOT(ISERROR(SEARCH("ALTO",Q10)))</formula>
    </cfRule>
    <cfRule type="containsText" dxfId="47" priority="10" operator="containsText" text="MEDIO">
      <formula>NOT(ISERROR(SEARCH("MEDIO",Q10)))</formula>
    </cfRule>
    <cfRule type="containsText" dxfId="46" priority="11" operator="containsText" text="BAJO">
      <formula>NOT(ISERROR(SEARCH("BAJO",Q10)))</formula>
    </cfRule>
  </conditionalFormatting>
  <conditionalFormatting sqref="T10:T19">
    <cfRule type="containsText" dxfId="45" priority="1" operator="containsText" text="Nivel 3">
      <formula>NOT(ISERROR(SEARCH("Nivel 3",T10)))</formula>
    </cfRule>
    <cfRule type="containsText" dxfId="44" priority="2" operator="containsText" text="Nivel 2">
      <formula>NOT(ISERROR(SEARCH("Nivel 2",T10)))</formula>
    </cfRule>
    <cfRule type="containsText" dxfId="43" priority="3" operator="containsText" text="Nivel 4">
      <formula>NOT(ISERROR(SEARCH("Nivel 4",T10)))</formula>
    </cfRule>
    <cfRule type="containsText" priority="4" operator="containsText" text="Nivel 4">
      <formula>NOT(ISERROR(SEARCH("Nivel 4",T10)))</formula>
    </cfRule>
    <cfRule type="containsText" dxfId="42" priority="5" operator="containsText" text="Nivel 3">
      <formula>NOT(ISERROR(SEARCH("Nivel 3",T10)))</formula>
    </cfRule>
    <cfRule type="containsText" dxfId="41" priority="6" operator="containsText" text="Nivel 3">
      <formula>NOT(ISERROR(SEARCH("Nivel 3",T10)))</formula>
    </cfRule>
    <cfRule type="containsText" dxfId="40" priority="7" operator="containsText" text="Nivel 1">
      <formula>NOT(ISERROR(SEARCH("Nivel 1",T10)))</formula>
    </cfRule>
  </conditionalFormatting>
  <dataValidations count="4">
    <dataValidation type="list" allowBlank="1" showInputMessage="1" showErrorMessage="1" sqref="N10:N19">
      <formula1>ND</formula1>
    </dataValidation>
    <dataValidation type="list" allowBlank="1" showInputMessage="1" showErrorMessage="1" sqref="O10:O19">
      <formula1>NE</formula1>
    </dataValidation>
    <dataValidation type="list" allowBlank="1" showInputMessage="1" showErrorMessage="1" sqref="R10:R19">
      <formula1>NC</formula1>
    </dataValidation>
    <dataValidation type="list" allowBlank="1" showInputMessage="1" showErrorMessage="1" sqref="I10:I19">
      <formula1>ri</formula1>
    </dataValidation>
  </dataValidations>
  <pageMargins left="0.7" right="0.7" top="0.75" bottom="0.75" header="0.3" footer="0.3"/>
  <pageSetup orientation="portrait" horizontalDpi="0" verticalDpi="0" r:id="rId1"/>
  <drawing r:id="rId2"/>
</worksheet>
</file>

<file path=xl/worksheets/sheet14.xml><?xml version="1.0" encoding="utf-8"?>
<worksheet xmlns="http://schemas.openxmlformats.org/spreadsheetml/2006/main" xmlns:r="http://schemas.openxmlformats.org/officeDocument/2006/relationships">
  <dimension ref="A2:AC22"/>
  <sheetViews>
    <sheetView topLeftCell="A13" zoomScale="60" zoomScaleNormal="60" workbookViewId="0">
      <selection activeCell="H27" sqref="H27"/>
    </sheetView>
  </sheetViews>
  <sheetFormatPr baseColWidth="10" defaultRowHeight="12.75"/>
  <cols>
    <col min="1" max="1" width="4.5703125" customWidth="1"/>
    <col min="6" max="6" width="7" customWidth="1"/>
    <col min="7" max="7" width="22.28515625" customWidth="1"/>
    <col min="8" max="8" width="22.140625" customWidth="1"/>
    <col min="9" max="9" width="15.42578125" customWidth="1"/>
    <col min="10" max="10" width="24.140625" customWidth="1"/>
    <col min="11" max="13" width="18" customWidth="1"/>
    <col min="14" max="16" width="6.85546875" customWidth="1"/>
    <col min="18" max="19" width="7.42578125" customWidth="1"/>
    <col min="21" max="21" width="21.28515625" customWidth="1"/>
    <col min="22" max="22" width="8" customWidth="1"/>
    <col min="23" max="23" width="21.28515625" customWidth="1"/>
    <col min="24" max="24" width="9.28515625" customWidth="1"/>
    <col min="25" max="26" width="5.5703125" customWidth="1"/>
    <col min="27" max="27" width="21.42578125" customWidth="1"/>
    <col min="28" max="28" width="52.5703125" customWidth="1"/>
    <col min="29" max="29" width="18.85546875" customWidth="1"/>
  </cols>
  <sheetData>
    <row r="2" spans="1:29" ht="13.5" thickBot="1"/>
    <row r="3" spans="1:29" s="22" customFormat="1" ht="21.75" customHeight="1">
      <c r="A3" s="140"/>
      <c r="B3" s="328"/>
      <c r="C3" s="329"/>
      <c r="D3" s="329"/>
      <c r="E3" s="329"/>
      <c r="F3" s="329"/>
      <c r="G3" s="339" t="s">
        <v>593</v>
      </c>
      <c r="H3" s="340"/>
      <c r="I3" s="340"/>
      <c r="J3" s="340"/>
      <c r="K3" s="340"/>
      <c r="L3" s="340"/>
      <c r="M3" s="340"/>
      <c r="N3" s="340"/>
      <c r="O3" s="340"/>
      <c r="P3" s="340"/>
      <c r="Q3" s="340"/>
      <c r="R3" s="340"/>
      <c r="S3" s="340"/>
      <c r="T3" s="340"/>
      <c r="U3" s="340"/>
      <c r="V3" s="340"/>
      <c r="W3" s="340"/>
      <c r="X3" s="340"/>
      <c r="Y3" s="340"/>
      <c r="Z3" s="340"/>
      <c r="AA3" s="340"/>
      <c r="AB3" s="340"/>
      <c r="AC3" s="341"/>
    </row>
    <row r="4" spans="1:29" s="22" customFormat="1" ht="20.25" customHeight="1">
      <c r="A4" s="140"/>
      <c r="B4" s="330"/>
      <c r="C4" s="331"/>
      <c r="D4" s="331"/>
      <c r="E4" s="331"/>
      <c r="F4" s="331"/>
      <c r="G4" s="342"/>
      <c r="H4" s="343"/>
      <c r="I4" s="343"/>
      <c r="J4" s="343"/>
      <c r="K4" s="343"/>
      <c r="L4" s="343"/>
      <c r="M4" s="343"/>
      <c r="N4" s="343"/>
      <c r="O4" s="343"/>
      <c r="P4" s="343"/>
      <c r="Q4" s="343"/>
      <c r="R4" s="343"/>
      <c r="S4" s="343"/>
      <c r="T4" s="343"/>
      <c r="U4" s="343"/>
      <c r="V4" s="343"/>
      <c r="W4" s="343"/>
      <c r="X4" s="343"/>
      <c r="Y4" s="343"/>
      <c r="Z4" s="343"/>
      <c r="AA4" s="343"/>
      <c r="AB4" s="343"/>
      <c r="AC4" s="344"/>
    </row>
    <row r="5" spans="1:29" s="22" customFormat="1" ht="27.75" customHeight="1">
      <c r="A5" s="140"/>
      <c r="B5" s="330"/>
      <c r="C5" s="331"/>
      <c r="D5" s="331"/>
      <c r="E5" s="331"/>
      <c r="F5" s="331"/>
      <c r="G5" s="334" t="s">
        <v>479</v>
      </c>
      <c r="H5" s="335"/>
      <c r="I5" s="335"/>
      <c r="J5" s="335"/>
      <c r="K5" s="335"/>
      <c r="L5" s="335"/>
      <c r="M5" s="335"/>
      <c r="N5" s="335"/>
      <c r="O5" s="335"/>
      <c r="P5" s="336"/>
      <c r="Q5" s="337" t="s">
        <v>480</v>
      </c>
      <c r="R5" s="337"/>
      <c r="S5" s="337"/>
      <c r="T5" s="337"/>
      <c r="U5" s="337"/>
      <c r="V5" s="337"/>
      <c r="W5" s="337"/>
      <c r="X5" s="337"/>
      <c r="Y5" s="337"/>
      <c r="Z5" s="337"/>
      <c r="AA5" s="337"/>
      <c r="AB5" s="337"/>
      <c r="AC5" s="338"/>
    </row>
    <row r="6" spans="1:29" s="22" customFormat="1" ht="27.75" customHeight="1">
      <c r="A6" s="140"/>
      <c r="B6" s="330"/>
      <c r="C6" s="331"/>
      <c r="D6" s="331"/>
      <c r="E6" s="331"/>
      <c r="F6" s="331"/>
      <c r="G6" s="350" t="s">
        <v>482</v>
      </c>
      <c r="H6" s="346"/>
      <c r="I6" s="346"/>
      <c r="J6" s="346"/>
      <c r="K6" s="346"/>
      <c r="L6" s="346"/>
      <c r="M6" s="346"/>
      <c r="N6" s="346"/>
      <c r="O6" s="346"/>
      <c r="P6" s="351"/>
      <c r="Q6" s="346" t="s">
        <v>481</v>
      </c>
      <c r="R6" s="346"/>
      <c r="S6" s="346"/>
      <c r="T6" s="346"/>
      <c r="U6" s="346"/>
      <c r="V6" s="346"/>
      <c r="W6" s="346"/>
      <c r="X6" s="346"/>
      <c r="Y6" s="346"/>
      <c r="Z6" s="346"/>
      <c r="AA6" s="346"/>
      <c r="AB6" s="346"/>
      <c r="AC6" s="347"/>
    </row>
    <row r="7" spans="1:29" s="22" customFormat="1" ht="18.75" customHeight="1">
      <c r="A7" s="140"/>
      <c r="B7" s="332"/>
      <c r="C7" s="333"/>
      <c r="D7" s="333"/>
      <c r="E7" s="333"/>
      <c r="F7" s="333"/>
      <c r="G7" s="352" t="s">
        <v>485</v>
      </c>
      <c r="H7" s="353"/>
      <c r="I7" s="431" t="s">
        <v>666</v>
      </c>
      <c r="J7" s="432"/>
      <c r="K7" s="432"/>
      <c r="L7" s="432"/>
      <c r="M7" s="429" t="s">
        <v>667</v>
      </c>
      <c r="N7" s="429"/>
      <c r="O7" s="429"/>
      <c r="P7" s="430"/>
      <c r="Q7" s="348" t="s">
        <v>594</v>
      </c>
      <c r="R7" s="348"/>
      <c r="S7" s="348"/>
      <c r="T7" s="348"/>
      <c r="U7" s="348"/>
      <c r="V7" s="348"/>
      <c r="W7" s="348"/>
      <c r="X7" s="348"/>
      <c r="Y7" s="348"/>
      <c r="Z7" s="348"/>
      <c r="AA7" s="348"/>
      <c r="AB7" s="348"/>
      <c r="AC7" s="349"/>
    </row>
    <row r="8" spans="1:29" s="22" customFormat="1" ht="23.25" customHeight="1" thickBot="1">
      <c r="A8" s="140"/>
      <c r="B8" s="345" t="s">
        <v>794</v>
      </c>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4"/>
    </row>
    <row r="9" spans="1:29" s="22" customFormat="1" ht="63.75" customHeight="1" thickBot="1">
      <c r="B9" s="373" t="s">
        <v>8</v>
      </c>
      <c r="C9" s="363" t="s">
        <v>400</v>
      </c>
      <c r="D9" s="363" t="s">
        <v>6</v>
      </c>
      <c r="E9" s="363" t="s">
        <v>9</v>
      </c>
      <c r="F9" s="363" t="s">
        <v>411</v>
      </c>
      <c r="G9" s="387" t="s">
        <v>13</v>
      </c>
      <c r="H9" s="388"/>
      <c r="I9" s="389"/>
      <c r="J9" s="363" t="s">
        <v>12</v>
      </c>
      <c r="K9" s="387" t="s">
        <v>17</v>
      </c>
      <c r="L9" s="388"/>
      <c r="M9" s="389"/>
      <c r="N9" s="387" t="s">
        <v>26</v>
      </c>
      <c r="O9" s="388"/>
      <c r="P9" s="388"/>
      <c r="Q9" s="388"/>
      <c r="R9" s="388"/>
      <c r="S9" s="388"/>
      <c r="T9" s="389"/>
      <c r="U9" s="126" t="s">
        <v>27</v>
      </c>
      <c r="V9" s="370" t="s">
        <v>412</v>
      </c>
      <c r="W9" s="371"/>
      <c r="X9" s="372"/>
      <c r="Y9" s="370" t="s">
        <v>2</v>
      </c>
      <c r="Z9" s="371"/>
      <c r="AA9" s="371"/>
      <c r="AB9" s="371"/>
      <c r="AC9" s="372"/>
    </row>
    <row r="10" spans="1:29" s="22" customFormat="1" ht="134.25" customHeight="1">
      <c r="B10" s="405"/>
      <c r="C10" s="364"/>
      <c r="D10" s="364"/>
      <c r="E10" s="364"/>
      <c r="F10" s="364"/>
      <c r="G10" s="183" t="s">
        <v>443</v>
      </c>
      <c r="H10" s="183" t="s">
        <v>14</v>
      </c>
      <c r="I10" s="183" t="s">
        <v>15</v>
      </c>
      <c r="J10" s="364"/>
      <c r="K10" s="183" t="s">
        <v>16</v>
      </c>
      <c r="L10" s="183" t="s">
        <v>18</v>
      </c>
      <c r="M10" s="115" t="s">
        <v>19</v>
      </c>
      <c r="N10" s="82" t="s">
        <v>21</v>
      </c>
      <c r="O10" s="116" t="s">
        <v>22</v>
      </c>
      <c r="P10" s="82" t="s">
        <v>20</v>
      </c>
      <c r="Q10" s="116" t="s">
        <v>23</v>
      </c>
      <c r="R10" s="82" t="s">
        <v>31</v>
      </c>
      <c r="S10" s="116" t="s">
        <v>24</v>
      </c>
      <c r="T10" s="82" t="s">
        <v>25</v>
      </c>
      <c r="U10" s="116" t="s">
        <v>28</v>
      </c>
      <c r="V10" s="82" t="s">
        <v>29</v>
      </c>
      <c r="W10" s="82" t="s">
        <v>30</v>
      </c>
      <c r="X10" s="82" t="s">
        <v>413</v>
      </c>
      <c r="Y10" s="83" t="s">
        <v>3</v>
      </c>
      <c r="Z10" s="83" t="s">
        <v>4</v>
      </c>
      <c r="AA10" s="83" t="s">
        <v>5</v>
      </c>
      <c r="AB10" s="83" t="s">
        <v>203</v>
      </c>
      <c r="AC10" s="83" t="s">
        <v>1</v>
      </c>
    </row>
    <row r="11" spans="1:29" s="22" customFormat="1" ht="66" customHeight="1">
      <c r="B11" s="433" t="s">
        <v>702</v>
      </c>
      <c r="C11" s="426" t="s">
        <v>780</v>
      </c>
      <c r="D11" s="426" t="s">
        <v>781</v>
      </c>
      <c r="E11" s="205"/>
      <c r="F11" s="205"/>
      <c r="G11" s="199" t="s">
        <v>419</v>
      </c>
      <c r="H11" s="199" t="s">
        <v>680</v>
      </c>
      <c r="I11" s="199" t="s">
        <v>92</v>
      </c>
      <c r="J11" s="199" t="s">
        <v>420</v>
      </c>
      <c r="K11" s="106" t="s">
        <v>416</v>
      </c>
      <c r="L11" s="106" t="s">
        <v>416</v>
      </c>
      <c r="M11" s="106" t="s">
        <v>663</v>
      </c>
      <c r="N11" s="199">
        <v>1</v>
      </c>
      <c r="O11" s="199">
        <v>4</v>
      </c>
      <c r="P11" s="117">
        <f>N11*O11</f>
        <v>4</v>
      </c>
      <c r="Q11" s="118" t="str">
        <f>IF(AND(P11&gt;9,P11&lt;21),"ALTO",IF(AND(P11&gt;23),"MUY ALTO",IF(AND(P11&gt;5,P11&lt;9),"MEDIO","BAJO")))</f>
        <v>BAJO</v>
      </c>
      <c r="R11" s="206">
        <v>10</v>
      </c>
      <c r="S11" s="207">
        <f>R11*P11</f>
        <v>40</v>
      </c>
      <c r="T11" s="204" t="s">
        <v>684</v>
      </c>
      <c r="U11" s="121" t="str">
        <f>IF(AND(S11&gt;149,S11&lt;501),"No Aceptable o Aceptable con control específico",IF(AND(S11&gt;599),"No Aceptable",IF(AND(S11&gt;39,S11&lt;121),"Aceptable","Aceptable")))</f>
        <v>Aceptable</v>
      </c>
      <c r="V11" s="186">
        <v>2</v>
      </c>
      <c r="W11" s="199" t="s">
        <v>681</v>
      </c>
      <c r="X11" s="199" t="s">
        <v>461</v>
      </c>
      <c r="Y11" s="186" t="s">
        <v>457</v>
      </c>
      <c r="Z11" s="186" t="s">
        <v>457</v>
      </c>
      <c r="AA11" s="186" t="s">
        <v>457</v>
      </c>
      <c r="AB11" s="142" t="s">
        <v>682</v>
      </c>
      <c r="AC11" s="199" t="s">
        <v>683</v>
      </c>
    </row>
    <row r="12" spans="1:29" s="22" customFormat="1" ht="80.25" customHeight="1">
      <c r="B12" s="434"/>
      <c r="C12" s="427"/>
      <c r="D12" s="427"/>
      <c r="E12" s="184"/>
      <c r="F12" s="395"/>
      <c r="G12" s="186" t="s">
        <v>671</v>
      </c>
      <c r="H12" s="186" t="s">
        <v>672</v>
      </c>
      <c r="I12" s="186" t="s">
        <v>93</v>
      </c>
      <c r="J12" s="186" t="s">
        <v>673</v>
      </c>
      <c r="K12" s="106" t="s">
        <v>416</v>
      </c>
      <c r="L12" s="106" t="s">
        <v>416</v>
      </c>
      <c r="M12" s="106" t="s">
        <v>416</v>
      </c>
      <c r="N12" s="186">
        <v>2</v>
      </c>
      <c r="O12" s="186">
        <v>3</v>
      </c>
      <c r="P12" s="117">
        <f>N12*O12</f>
        <v>6</v>
      </c>
      <c r="Q12" s="118" t="str">
        <f>IF(AND(P12&gt;9,P12&lt;21),"ALTO",IF(AND(P12&gt;23),"MUY ALTO",IF(AND(P12&gt;5,P12&lt;9),"MEDIO","BAJO")))</f>
        <v>MEDIO</v>
      </c>
      <c r="R12" s="187">
        <v>10</v>
      </c>
      <c r="S12" s="187">
        <f>P12*R12</f>
        <v>60</v>
      </c>
      <c r="T12" s="118" t="str">
        <f>IF(AND(S12&gt;149,S12&lt;501),"Nivel 2",IF(AND(S12&gt;599),"Nivel 1",IF(AND(S12&gt;39,S12&lt;121),"Nivel 3","Nivel 4")))</f>
        <v>Nivel 3</v>
      </c>
      <c r="U12" s="119" t="str">
        <f>IF(AND(S12&gt;149,S12&lt;501),"No Aceptable o Aceptable con control específico",IF(AND(S12&gt;599),"No Aceptable",IF(AND(S12&gt;39,S12&lt;121),"Aceptable","Aceptable")))</f>
        <v>Aceptable</v>
      </c>
      <c r="V12" s="186">
        <v>2</v>
      </c>
      <c r="W12" s="186" t="s">
        <v>674</v>
      </c>
      <c r="X12" s="186"/>
      <c r="Y12" s="186"/>
      <c r="Z12" s="186"/>
      <c r="AA12" s="186"/>
      <c r="AB12" s="185" t="s">
        <v>675</v>
      </c>
      <c r="AC12" s="186"/>
    </row>
    <row r="13" spans="1:29" s="22" customFormat="1" ht="80.25" customHeight="1">
      <c r="B13" s="434"/>
      <c r="C13" s="427"/>
      <c r="D13" s="427"/>
      <c r="E13" s="184"/>
      <c r="F13" s="395"/>
      <c r="G13" s="186" t="s">
        <v>676</v>
      </c>
      <c r="H13" s="186" t="s">
        <v>677</v>
      </c>
      <c r="I13" s="186" t="s">
        <v>93</v>
      </c>
      <c r="J13" s="186" t="s">
        <v>678</v>
      </c>
      <c r="K13" s="106" t="s">
        <v>416</v>
      </c>
      <c r="L13" s="106" t="s">
        <v>416</v>
      </c>
      <c r="M13" s="106" t="s">
        <v>416</v>
      </c>
      <c r="N13" s="186">
        <v>2</v>
      </c>
      <c r="O13" s="186">
        <v>4</v>
      </c>
      <c r="P13" s="117">
        <f>N13*O13</f>
        <v>8</v>
      </c>
      <c r="Q13" s="118" t="str">
        <f>IF(AND(P13&gt;9,P13&lt;21),"ALTO",IF(AND(P13&gt;23),"MUY ALTO",IF(AND(P13&gt;5,P13&lt;9),"MEDIO","BAJO")))</f>
        <v>MEDIO</v>
      </c>
      <c r="R13" s="187">
        <v>10</v>
      </c>
      <c r="S13" s="187">
        <f>P13*R13</f>
        <v>80</v>
      </c>
      <c r="T13" s="118" t="str">
        <f>IF(AND(S13&gt;149,S13&lt;501),"Nivel 2",IF(AND(S13&gt;599),"Nivel 1",IF(AND(S13&gt;39,S13&lt;121),"Nivel 3","Nivel 4")))</f>
        <v>Nivel 3</v>
      </c>
      <c r="U13" s="119" t="str">
        <f>IF(AND(S13&gt;149,S13&lt;501),"No Aceptable o Aceptable con control específico",IF(AND(S13&gt;599),"No Aceptable",IF(AND(S13&gt;39,S13&lt;121),"Aceptable","Aceptable")))</f>
        <v>Aceptable</v>
      </c>
      <c r="V13" s="186">
        <v>2</v>
      </c>
      <c r="W13" s="186" t="s">
        <v>679</v>
      </c>
      <c r="X13" s="186"/>
      <c r="Y13" s="186"/>
      <c r="Z13" s="186"/>
      <c r="AA13" s="186"/>
      <c r="AB13" s="198" t="s">
        <v>685</v>
      </c>
      <c r="AC13" s="186"/>
    </row>
    <row r="14" spans="1:29" s="22" customFormat="1" ht="72" customHeight="1">
      <c r="B14" s="434"/>
      <c r="C14" s="427"/>
      <c r="D14" s="427"/>
      <c r="E14" s="196"/>
      <c r="F14" s="395"/>
      <c r="G14" s="186" t="s">
        <v>425</v>
      </c>
      <c r="H14" s="186" t="s">
        <v>668</v>
      </c>
      <c r="I14" s="186" t="s">
        <v>95</v>
      </c>
      <c r="J14" s="396" t="s">
        <v>686</v>
      </c>
      <c r="K14" s="106" t="s">
        <v>416</v>
      </c>
      <c r="L14" s="106" t="s">
        <v>416</v>
      </c>
      <c r="M14" s="186" t="s">
        <v>416</v>
      </c>
      <c r="N14" s="186">
        <v>2</v>
      </c>
      <c r="O14" s="186">
        <v>3</v>
      </c>
      <c r="P14" s="117">
        <f t="shared" ref="P14:P20" si="0">N14*O14</f>
        <v>6</v>
      </c>
      <c r="Q14" s="118" t="str">
        <f>IF(AND(P14&gt;9,P14&lt;21),"ALTO",IF(AND(P14&gt;23),"MUY ALTO",IF(AND(P14&gt;5,P14&lt;9),"MEDIO","BAJO")))</f>
        <v>MEDIO</v>
      </c>
      <c r="R14" s="206">
        <v>10</v>
      </c>
      <c r="S14" s="207">
        <f>R14*P14</f>
        <v>60</v>
      </c>
      <c r="T14" s="208" t="s">
        <v>684</v>
      </c>
      <c r="U14" s="119" t="str">
        <f>IF(AND(S14&gt;149,S14&lt;501),"No Aceptable o Aceptable con control específico",IF(AND(S14&gt;599),"No Aceptable",IF(AND(S14&gt;39,S14&lt;121),"Aceptable","Aceptable")))</f>
        <v>Aceptable</v>
      </c>
      <c r="V14" s="186">
        <v>2</v>
      </c>
      <c r="W14" s="401" t="s">
        <v>463</v>
      </c>
      <c r="X14" s="401" t="s">
        <v>415</v>
      </c>
      <c r="Y14" s="401" t="s">
        <v>457</v>
      </c>
      <c r="Z14" s="401" t="s">
        <v>457</v>
      </c>
      <c r="AA14" s="401"/>
      <c r="AB14" s="396" t="s">
        <v>633</v>
      </c>
      <c r="AC14" s="401" t="s">
        <v>457</v>
      </c>
    </row>
    <row r="15" spans="1:29" s="22" customFormat="1" ht="69.75" customHeight="1">
      <c r="B15" s="434"/>
      <c r="C15" s="427"/>
      <c r="D15" s="427"/>
      <c r="E15" s="413"/>
      <c r="F15" s="395"/>
      <c r="G15" s="186" t="s">
        <v>429</v>
      </c>
      <c r="H15" s="186" t="s">
        <v>454</v>
      </c>
      <c r="I15" s="186" t="s">
        <v>95</v>
      </c>
      <c r="J15" s="396"/>
      <c r="K15" s="106" t="s">
        <v>416</v>
      </c>
      <c r="L15" s="106" t="s">
        <v>416</v>
      </c>
      <c r="M15" s="106" t="s">
        <v>498</v>
      </c>
      <c r="N15" s="186">
        <v>2</v>
      </c>
      <c r="O15" s="186">
        <v>3</v>
      </c>
      <c r="P15" s="117">
        <f t="shared" si="0"/>
        <v>6</v>
      </c>
      <c r="Q15" s="118" t="str">
        <f t="shared" ref="Q15:Q20" si="1">IF(AND(P15&gt;9,P15&lt;21),"ALTO",IF(AND(P15&gt;23),"MUY ALTO",IF(AND(P15&gt;5,P15&lt;9),"MEDIO","BAJO")))</f>
        <v>MEDIO</v>
      </c>
      <c r="R15" s="187">
        <v>10</v>
      </c>
      <c r="S15" s="187">
        <f t="shared" ref="S15:S20" si="2">P15*R15</f>
        <v>60</v>
      </c>
      <c r="T15" s="118" t="str">
        <f t="shared" ref="T15:T20" si="3">IF(AND(S15&gt;149,S15&lt;501),"Nivel 2",IF(AND(S15&gt;599),"Nivel 1",IF(AND(S15&gt;39,S15&lt;121),"Nivel 3","Nivel 4")))</f>
        <v>Nivel 3</v>
      </c>
      <c r="U15" s="119" t="str">
        <f t="shared" ref="U15:U20" si="4">IF(AND(S15&gt;149,S15&lt;501),"No Aceptable o Aceptable con control específico",IF(AND(S15&gt;599),"No Aceptable",IF(AND(S15&gt;39,S15&lt;121),"Aceptable","Aceptable")))</f>
        <v>Aceptable</v>
      </c>
      <c r="V15" s="186">
        <v>2</v>
      </c>
      <c r="W15" s="401"/>
      <c r="X15" s="401"/>
      <c r="Y15" s="401"/>
      <c r="Z15" s="401"/>
      <c r="AA15" s="401"/>
      <c r="AB15" s="396"/>
      <c r="AC15" s="401"/>
    </row>
    <row r="16" spans="1:29" s="22" customFormat="1" ht="69.75" customHeight="1">
      <c r="B16" s="434"/>
      <c r="C16" s="427"/>
      <c r="D16" s="427"/>
      <c r="E16" s="413"/>
      <c r="F16" s="395"/>
      <c r="G16" s="186" t="s">
        <v>430</v>
      </c>
      <c r="H16" s="186" t="s">
        <v>499</v>
      </c>
      <c r="I16" s="186" t="s">
        <v>95</v>
      </c>
      <c r="J16" s="396"/>
      <c r="K16" s="106" t="s">
        <v>416</v>
      </c>
      <c r="L16" s="106" t="s">
        <v>416</v>
      </c>
      <c r="M16" s="106" t="s">
        <v>431</v>
      </c>
      <c r="N16" s="186">
        <v>2</v>
      </c>
      <c r="O16" s="186">
        <v>3</v>
      </c>
      <c r="P16" s="117">
        <f>N16*O16</f>
        <v>6</v>
      </c>
      <c r="Q16" s="118" t="str">
        <f>IF(AND(P16&gt;9,P16&lt;21),"ALTO",IF(AND(P16&gt;23),"MUY ALTO",IF(AND(P16&gt;5,P16&lt;9),"MEDIO","BAJO")))</f>
        <v>MEDIO</v>
      </c>
      <c r="R16" s="187">
        <v>10</v>
      </c>
      <c r="S16" s="187">
        <f t="shared" si="2"/>
        <v>60</v>
      </c>
      <c r="T16" s="118" t="str">
        <f t="shared" si="3"/>
        <v>Nivel 3</v>
      </c>
      <c r="U16" s="119" t="str">
        <f t="shared" si="4"/>
        <v>Aceptable</v>
      </c>
      <c r="V16" s="186">
        <v>2</v>
      </c>
      <c r="W16" s="401"/>
      <c r="X16" s="401"/>
      <c r="Y16" s="401"/>
      <c r="Z16" s="401"/>
      <c r="AA16" s="401"/>
      <c r="AB16" s="396"/>
      <c r="AC16" s="401"/>
    </row>
    <row r="17" spans="2:29" s="22" customFormat="1" ht="69.75" customHeight="1">
      <c r="B17" s="434"/>
      <c r="C17" s="427"/>
      <c r="D17" s="427"/>
      <c r="E17" s="424"/>
      <c r="F17" s="395"/>
      <c r="G17" s="199" t="s">
        <v>687</v>
      </c>
      <c r="H17" s="127" t="s">
        <v>689</v>
      </c>
      <c r="I17" s="199" t="s">
        <v>96</v>
      </c>
      <c r="J17" s="202" t="s">
        <v>690</v>
      </c>
      <c r="K17" s="106" t="s">
        <v>416</v>
      </c>
      <c r="L17" s="106" t="s">
        <v>416</v>
      </c>
      <c r="M17" s="106" t="s">
        <v>691</v>
      </c>
      <c r="N17" s="199">
        <v>2</v>
      </c>
      <c r="O17" s="199">
        <v>3</v>
      </c>
      <c r="P17" s="117">
        <f>N17*O17</f>
        <v>6</v>
      </c>
      <c r="Q17" s="118" t="str">
        <f>IF(AND(P17&gt;9,P17&lt;21),"ALTO",IF(AND(P17&gt;23),"MUY ALTO",IF(AND(P17&gt;5,P17&lt;9),"MEDIO","BAJO")))</f>
        <v>MEDIO</v>
      </c>
      <c r="R17" s="197">
        <v>10</v>
      </c>
      <c r="S17" s="203">
        <f>P17*R17</f>
        <v>60</v>
      </c>
      <c r="T17" s="118" t="str">
        <f>IF(AND(S17&gt;149,S17&lt;501),"Nivel 2",IF(AND(S17&gt;599),"Nivel 1",IF(AND(S17&gt;39,S17&lt;121),"Nivel 3","Nivel 4")))</f>
        <v>Nivel 3</v>
      </c>
      <c r="U17" s="119" t="str">
        <f>IF(AND(S17&gt;149,S17&lt;501),"No Aceptable o Aceptable con control específico",IF(AND(S17&gt;599),"No Aceptable",IF(AND(S17&gt;39,S17&lt;121),"Aceptable","Aceptable")))</f>
        <v>Aceptable</v>
      </c>
      <c r="V17" s="199">
        <v>2</v>
      </c>
      <c r="W17" s="201" t="s">
        <v>679</v>
      </c>
      <c r="X17" s="201" t="s">
        <v>415</v>
      </c>
      <c r="Y17" s="201" t="s">
        <v>457</v>
      </c>
      <c r="Z17" s="201" t="s">
        <v>457</v>
      </c>
      <c r="AA17" s="199"/>
      <c r="AB17" s="202" t="s">
        <v>692</v>
      </c>
      <c r="AC17" s="201" t="s">
        <v>457</v>
      </c>
    </row>
    <row r="18" spans="2:29" s="22" customFormat="1" ht="72.75" customHeight="1">
      <c r="B18" s="434"/>
      <c r="C18" s="427"/>
      <c r="D18" s="427"/>
      <c r="E18" s="425"/>
      <c r="F18" s="395"/>
      <c r="G18" s="199" t="s">
        <v>688</v>
      </c>
      <c r="H18" s="142" t="s">
        <v>693</v>
      </c>
      <c r="I18" s="186" t="s">
        <v>96</v>
      </c>
      <c r="J18" s="201" t="s">
        <v>694</v>
      </c>
      <c r="K18" s="123" t="s">
        <v>416</v>
      </c>
      <c r="L18" s="123" t="s">
        <v>416</v>
      </c>
      <c r="M18" s="106" t="s">
        <v>691</v>
      </c>
      <c r="N18" s="186">
        <v>2</v>
      </c>
      <c r="O18" s="186">
        <v>3</v>
      </c>
      <c r="P18" s="117">
        <f t="shared" si="0"/>
        <v>6</v>
      </c>
      <c r="Q18" s="118" t="str">
        <f>IF(AND(P18&gt;9,P18&lt;21),"ALTO",IF(AND(P18&gt;23),"MUY ALTO",IF(AND(P18&gt;5,P18&lt;9),"MEDIO","BAJO")))</f>
        <v>MEDIO</v>
      </c>
      <c r="R18" s="187">
        <v>10</v>
      </c>
      <c r="S18" s="187">
        <f t="shared" si="2"/>
        <v>60</v>
      </c>
      <c r="T18" s="118" t="str">
        <f t="shared" si="3"/>
        <v>Nivel 3</v>
      </c>
      <c r="U18" s="119" t="str">
        <f t="shared" si="4"/>
        <v>Aceptable</v>
      </c>
      <c r="V18" s="186">
        <v>2</v>
      </c>
      <c r="W18" s="201" t="s">
        <v>679</v>
      </c>
      <c r="X18" s="186" t="s">
        <v>415</v>
      </c>
      <c r="Y18" s="186"/>
      <c r="Z18" s="186"/>
      <c r="AA18" s="186"/>
      <c r="AB18" s="202" t="s">
        <v>692</v>
      </c>
      <c r="AC18" s="186" t="s">
        <v>457</v>
      </c>
    </row>
    <row r="19" spans="2:29" s="22" customFormat="1" ht="110.25" customHeight="1">
      <c r="B19" s="434"/>
      <c r="C19" s="427"/>
      <c r="D19" s="427"/>
      <c r="E19" s="322"/>
      <c r="F19" s="395"/>
      <c r="G19" s="201" t="s">
        <v>695</v>
      </c>
      <c r="H19" s="201" t="s">
        <v>696</v>
      </c>
      <c r="I19" s="201" t="s">
        <v>103</v>
      </c>
      <c r="J19" s="219" t="s">
        <v>697</v>
      </c>
      <c r="K19" s="201" t="s">
        <v>416</v>
      </c>
      <c r="L19" s="201" t="s">
        <v>416</v>
      </c>
      <c r="M19" s="201" t="s">
        <v>416</v>
      </c>
      <c r="N19" s="201">
        <v>6</v>
      </c>
      <c r="O19" s="201">
        <v>3</v>
      </c>
      <c r="P19" s="117">
        <f t="shared" si="0"/>
        <v>18</v>
      </c>
      <c r="Q19" s="118" t="str">
        <f t="shared" si="1"/>
        <v>ALTO</v>
      </c>
      <c r="R19" s="203">
        <v>10</v>
      </c>
      <c r="S19" s="203">
        <f t="shared" si="2"/>
        <v>180</v>
      </c>
      <c r="T19" s="124" t="str">
        <f t="shared" si="3"/>
        <v>Nivel 2</v>
      </c>
      <c r="U19" s="120" t="str">
        <f t="shared" si="4"/>
        <v>No Aceptable o Aceptable con control específico</v>
      </c>
      <c r="V19" s="201">
        <v>2</v>
      </c>
      <c r="W19" s="219" t="s">
        <v>698</v>
      </c>
      <c r="X19" s="201" t="s">
        <v>461</v>
      </c>
      <c r="Y19" s="201"/>
      <c r="Z19" s="201"/>
      <c r="AA19" s="155" t="s">
        <v>699</v>
      </c>
      <c r="AB19" s="155" t="s">
        <v>701</v>
      </c>
      <c r="AC19" s="201"/>
    </row>
    <row r="20" spans="2:29" s="22" customFormat="1" ht="94.5" customHeight="1">
      <c r="B20" s="435"/>
      <c r="C20" s="428"/>
      <c r="D20" s="428"/>
      <c r="E20" s="322"/>
      <c r="F20" s="395"/>
      <c r="G20" s="186" t="s">
        <v>442</v>
      </c>
      <c r="H20" s="186" t="s">
        <v>497</v>
      </c>
      <c r="I20" s="186" t="s">
        <v>103</v>
      </c>
      <c r="J20" s="186" t="s">
        <v>446</v>
      </c>
      <c r="K20" s="123" t="s">
        <v>448</v>
      </c>
      <c r="L20" s="123" t="s">
        <v>416</v>
      </c>
      <c r="M20" s="123" t="s">
        <v>416</v>
      </c>
      <c r="N20" s="186">
        <v>6</v>
      </c>
      <c r="O20" s="186">
        <v>3</v>
      </c>
      <c r="P20" s="117">
        <f t="shared" si="0"/>
        <v>18</v>
      </c>
      <c r="Q20" s="118" t="str">
        <f t="shared" si="1"/>
        <v>ALTO</v>
      </c>
      <c r="R20" s="187">
        <v>25</v>
      </c>
      <c r="S20" s="187">
        <f t="shared" si="2"/>
        <v>450</v>
      </c>
      <c r="T20" s="125" t="str">
        <f t="shared" si="3"/>
        <v>Nivel 2</v>
      </c>
      <c r="U20" s="120" t="str">
        <f t="shared" si="4"/>
        <v>No Aceptable o Aceptable con control específico</v>
      </c>
      <c r="V20" s="186">
        <v>2</v>
      </c>
      <c r="W20" s="186" t="s">
        <v>468</v>
      </c>
      <c r="X20" s="186" t="s">
        <v>461</v>
      </c>
      <c r="Y20" s="186" t="s">
        <v>457</v>
      </c>
      <c r="Z20" s="186" t="s">
        <v>457</v>
      </c>
      <c r="AA20" s="186"/>
      <c r="AB20" s="220" t="s">
        <v>700</v>
      </c>
      <c r="AC20" s="186" t="s">
        <v>457</v>
      </c>
    </row>
    <row r="21" spans="2:29" ht="13.5" thickBot="1">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73"/>
    </row>
    <row r="22" spans="2:29" s="22" customFormat="1" ht="38.25" customHeight="1" thickBot="1">
      <c r="B22" s="390" t="s">
        <v>450</v>
      </c>
      <c r="C22" s="391"/>
      <c r="D22" s="391"/>
      <c r="E22" s="392"/>
      <c r="F22" s="382" t="s">
        <v>702</v>
      </c>
      <c r="G22" s="383"/>
      <c r="H22" s="383"/>
      <c r="I22" s="383"/>
      <c r="J22" s="383"/>
      <c r="K22" s="383"/>
      <c r="L22" s="383"/>
      <c r="M22" s="383"/>
      <c r="N22" s="383"/>
      <c r="O22" s="383"/>
      <c r="P22" s="383"/>
      <c r="Q22" s="383"/>
      <c r="R22" s="383"/>
      <c r="S22" s="383"/>
      <c r="T22" s="384"/>
      <c r="U22" s="385" t="s">
        <v>397</v>
      </c>
      <c r="V22" s="386"/>
      <c r="W22" s="367" t="s">
        <v>606</v>
      </c>
      <c r="X22" s="368"/>
      <c r="Y22" s="368"/>
      <c r="Z22" s="368"/>
      <c r="AA22" s="368"/>
      <c r="AB22" s="368"/>
      <c r="AC22" s="369"/>
    </row>
  </sheetData>
  <mergeCells count="41">
    <mergeCell ref="M7:P7"/>
    <mergeCell ref="I7:L7"/>
    <mergeCell ref="AB14:AB16"/>
    <mergeCell ref="AC14:AC16"/>
    <mergeCell ref="E15:E16"/>
    <mergeCell ref="J14:J16"/>
    <mergeCell ref="W14:W16"/>
    <mergeCell ref="X14:X16"/>
    <mergeCell ref="Y14:Y16"/>
    <mergeCell ref="Z14:Z16"/>
    <mergeCell ref="AA14:AA16"/>
    <mergeCell ref="V9:X9"/>
    <mergeCell ref="Y9:AC9"/>
    <mergeCell ref="B8:AC8"/>
    <mergeCell ref="B9:B10"/>
    <mergeCell ref="B11:B20"/>
    <mergeCell ref="E19:E20"/>
    <mergeCell ref="B22:E22"/>
    <mergeCell ref="F22:T22"/>
    <mergeCell ref="U22:V22"/>
    <mergeCell ref="W22:AC22"/>
    <mergeCell ref="F12:F20"/>
    <mergeCell ref="E17:E18"/>
    <mergeCell ref="C11:C20"/>
    <mergeCell ref="D11:D20"/>
    <mergeCell ref="J9:J10"/>
    <mergeCell ref="K9:M9"/>
    <mergeCell ref="N9:T9"/>
    <mergeCell ref="B3:F7"/>
    <mergeCell ref="G3:AC4"/>
    <mergeCell ref="G5:P5"/>
    <mergeCell ref="Q5:AC5"/>
    <mergeCell ref="G6:P6"/>
    <mergeCell ref="Q6:AC6"/>
    <mergeCell ref="G7:H7"/>
    <mergeCell ref="Q7:AC7"/>
    <mergeCell ref="C9:C10"/>
    <mergeCell ref="D9:D10"/>
    <mergeCell ref="E9:E10"/>
    <mergeCell ref="F9:F10"/>
    <mergeCell ref="G9:I9"/>
  </mergeCells>
  <conditionalFormatting sqref="Q11:Q20">
    <cfRule type="containsText" dxfId="39" priority="15" operator="containsText" text="MUY ALTO">
      <formula>NOT(ISERROR(SEARCH("MUY ALTO",Q11)))</formula>
    </cfRule>
    <cfRule type="containsText" dxfId="38" priority="16" operator="containsText" text="ALTO">
      <formula>NOT(ISERROR(SEARCH("ALTO",Q11)))</formula>
    </cfRule>
    <cfRule type="containsText" dxfId="37" priority="17" operator="containsText" text="MEDIO">
      <formula>NOT(ISERROR(SEARCH("MEDIO",Q11)))</formula>
    </cfRule>
    <cfRule type="containsText" dxfId="36" priority="18" operator="containsText" text="BAJO">
      <formula>NOT(ISERROR(SEARCH("BAJO",Q11)))</formula>
    </cfRule>
  </conditionalFormatting>
  <conditionalFormatting sqref="T12:T13 T15:T20">
    <cfRule type="containsText" dxfId="35" priority="8" operator="containsText" text="Nivel 3">
      <formula>NOT(ISERROR(SEARCH("Nivel 3",T12)))</formula>
    </cfRule>
    <cfRule type="containsText" dxfId="34" priority="9" operator="containsText" text="Nivel 2">
      <formula>NOT(ISERROR(SEARCH("Nivel 2",T12)))</formula>
    </cfRule>
    <cfRule type="containsText" dxfId="33" priority="10" operator="containsText" text="Nivel 4">
      <formula>NOT(ISERROR(SEARCH("Nivel 4",T12)))</formula>
    </cfRule>
    <cfRule type="containsText" priority="11" operator="containsText" text="Nivel 4">
      <formula>NOT(ISERROR(SEARCH("Nivel 4",T12)))</formula>
    </cfRule>
    <cfRule type="containsText" dxfId="32" priority="12" operator="containsText" text="Nivel 3">
      <formula>NOT(ISERROR(SEARCH("Nivel 3",T12)))</formula>
    </cfRule>
    <cfRule type="containsText" dxfId="31" priority="13" operator="containsText" text="Nivel 3">
      <formula>NOT(ISERROR(SEARCH("Nivel 3",T12)))</formula>
    </cfRule>
    <cfRule type="containsText" dxfId="30" priority="14" operator="containsText" text="Nivel 1">
      <formula>NOT(ISERROR(SEARCH("Nivel 1",T12)))</formula>
    </cfRule>
  </conditionalFormatting>
  <dataValidations count="5">
    <dataValidation type="list" allowBlank="1" showInputMessage="1" showErrorMessage="1" sqref="I11:I20">
      <formula1>ri</formula1>
    </dataValidation>
    <dataValidation type="list" allowBlank="1" showInputMessage="1" showErrorMessage="1" sqref="R12:R13 R15:R20">
      <formula1>NC</formula1>
    </dataValidation>
    <dataValidation type="list" allowBlank="1" showInputMessage="1" showErrorMessage="1" sqref="O11:O20">
      <formula1>NE</formula1>
    </dataValidation>
    <dataValidation type="list" allowBlank="1" showInputMessage="1" showErrorMessage="1" sqref="N11:N20">
      <formula1>ND</formula1>
    </dataValidation>
    <dataValidation type="list" allowBlank="1" showInputMessage="1" showErrorMessage="1" sqref="R11 R14">
      <formula1>NIVEL_DE_CONSECUENCIA</formula1>
    </dataValidation>
  </dataValidations>
  <pageMargins left="0.7" right="0.7" top="0.75" bottom="0.75" header="0.3" footer="0.3"/>
  <pageSetup orientation="portrait" horizontalDpi="0" verticalDpi="0" r:id="rId1"/>
  <drawing r:id="rId2"/>
</worksheet>
</file>

<file path=xl/worksheets/sheet15.xml><?xml version="1.0" encoding="utf-8"?>
<worksheet xmlns="http://schemas.openxmlformats.org/spreadsheetml/2006/main" xmlns:r="http://schemas.openxmlformats.org/officeDocument/2006/relationships">
  <dimension ref="A1:R31"/>
  <sheetViews>
    <sheetView zoomScale="89" zoomScaleNormal="89" workbookViewId="0">
      <selection activeCell="A2" sqref="A2:A31"/>
    </sheetView>
  </sheetViews>
  <sheetFormatPr baseColWidth="10" defaultRowHeight="12.75"/>
  <cols>
    <col min="1" max="1" width="20.5703125" customWidth="1"/>
    <col min="2" max="2" width="19.140625" customWidth="1"/>
    <col min="4" max="4" width="18.7109375" customWidth="1"/>
    <col min="5" max="5" width="13.28515625" customWidth="1"/>
    <col min="13" max="13" width="25.5703125" customWidth="1"/>
  </cols>
  <sheetData>
    <row r="1" spans="1:18" ht="13.5" thickBot="1"/>
    <row r="2" spans="1:18" ht="35.25" customHeight="1" thickBot="1">
      <c r="A2" s="442" t="s">
        <v>26</v>
      </c>
      <c r="B2" s="455" t="s">
        <v>32</v>
      </c>
      <c r="C2" s="458" t="s">
        <v>33</v>
      </c>
      <c r="D2" s="451"/>
      <c r="E2" s="451"/>
      <c r="F2" s="451"/>
      <c r="G2" s="451"/>
      <c r="H2" s="451"/>
      <c r="I2" s="451"/>
      <c r="J2" s="451"/>
      <c r="K2" s="451"/>
      <c r="L2" s="451"/>
      <c r="M2" s="451"/>
      <c r="N2" s="451"/>
      <c r="O2" s="451"/>
      <c r="P2" s="451"/>
      <c r="Q2" s="451"/>
      <c r="R2" s="452"/>
    </row>
    <row r="3" spans="1:18" ht="13.5" thickBot="1">
      <c r="A3" s="443"/>
      <c r="B3" s="456"/>
      <c r="C3" s="73"/>
      <c r="D3" s="84" t="s">
        <v>32</v>
      </c>
      <c r="E3" s="85" t="s">
        <v>38</v>
      </c>
      <c r="F3" s="453" t="s">
        <v>40</v>
      </c>
      <c r="G3" s="453"/>
      <c r="H3" s="453"/>
      <c r="I3" s="453"/>
      <c r="J3" s="453"/>
      <c r="K3" s="453"/>
      <c r="L3" s="453"/>
      <c r="M3" s="454"/>
      <c r="N3" s="73"/>
      <c r="O3" s="73"/>
      <c r="P3" s="73"/>
      <c r="Q3" s="73"/>
      <c r="R3" s="86"/>
    </row>
    <row r="4" spans="1:18" ht="43.5" customHeight="1">
      <c r="A4" s="443"/>
      <c r="B4" s="456"/>
      <c r="C4" s="73"/>
      <c r="D4" s="87" t="s">
        <v>34</v>
      </c>
      <c r="E4" s="88">
        <v>10</v>
      </c>
      <c r="F4" s="400" t="s">
        <v>39</v>
      </c>
      <c r="G4" s="400"/>
      <c r="H4" s="400"/>
      <c r="I4" s="400"/>
      <c r="J4" s="400"/>
      <c r="K4" s="400"/>
      <c r="L4" s="400"/>
      <c r="M4" s="412"/>
      <c r="N4" s="73"/>
      <c r="O4" s="73"/>
      <c r="P4" s="73"/>
      <c r="Q4" s="73"/>
      <c r="R4" s="86"/>
    </row>
    <row r="5" spans="1:18" ht="35.25" customHeight="1">
      <c r="A5" s="443"/>
      <c r="B5" s="456"/>
      <c r="C5" s="73"/>
      <c r="D5" s="89" t="s">
        <v>35</v>
      </c>
      <c r="E5" s="90">
        <v>6</v>
      </c>
      <c r="F5" s="436" t="s">
        <v>41</v>
      </c>
      <c r="G5" s="437"/>
      <c r="H5" s="437"/>
      <c r="I5" s="437"/>
      <c r="J5" s="437"/>
      <c r="K5" s="437"/>
      <c r="L5" s="437"/>
      <c r="M5" s="438"/>
      <c r="N5" s="73"/>
      <c r="O5" s="73"/>
      <c r="P5" s="73"/>
      <c r="Q5" s="73"/>
      <c r="R5" s="86"/>
    </row>
    <row r="6" spans="1:18" ht="27.75" customHeight="1">
      <c r="A6" s="443"/>
      <c r="B6" s="456"/>
      <c r="C6" s="73"/>
      <c r="D6" s="89" t="s">
        <v>36</v>
      </c>
      <c r="E6" s="90">
        <v>2</v>
      </c>
      <c r="F6" s="436" t="s">
        <v>42</v>
      </c>
      <c r="G6" s="437"/>
      <c r="H6" s="437"/>
      <c r="I6" s="437"/>
      <c r="J6" s="437"/>
      <c r="K6" s="437"/>
      <c r="L6" s="437"/>
      <c r="M6" s="438"/>
      <c r="N6" s="73"/>
      <c r="O6" s="73"/>
      <c r="P6" s="73"/>
      <c r="Q6" s="73"/>
      <c r="R6" s="86"/>
    </row>
    <row r="7" spans="1:18" ht="29.25" customHeight="1" thickBot="1">
      <c r="A7" s="443"/>
      <c r="B7" s="457"/>
      <c r="C7" s="91"/>
      <c r="D7" s="92" t="s">
        <v>37</v>
      </c>
      <c r="E7" s="93">
        <v>1</v>
      </c>
      <c r="F7" s="439" t="s">
        <v>43</v>
      </c>
      <c r="G7" s="440"/>
      <c r="H7" s="440"/>
      <c r="I7" s="440"/>
      <c r="J7" s="440"/>
      <c r="K7" s="440"/>
      <c r="L7" s="440"/>
      <c r="M7" s="441"/>
      <c r="N7" s="91"/>
      <c r="O7" s="91"/>
      <c r="P7" s="91"/>
      <c r="Q7" s="91"/>
      <c r="R7" s="94"/>
    </row>
    <row r="8" spans="1:18" ht="13.5" thickBot="1">
      <c r="A8" s="443"/>
      <c r="B8" s="455" t="s">
        <v>53</v>
      </c>
      <c r="C8" s="458" t="s">
        <v>52</v>
      </c>
      <c r="D8" s="451"/>
      <c r="E8" s="451"/>
      <c r="F8" s="451"/>
      <c r="G8" s="451"/>
      <c r="H8" s="451"/>
      <c r="I8" s="451"/>
      <c r="J8" s="451"/>
      <c r="K8" s="451"/>
      <c r="L8" s="451"/>
      <c r="M8" s="451"/>
      <c r="N8" s="451"/>
      <c r="O8" s="451"/>
      <c r="P8" s="451"/>
      <c r="Q8" s="451"/>
      <c r="R8" s="452"/>
    </row>
    <row r="9" spans="1:18" ht="13.5" thickBot="1">
      <c r="A9" s="443"/>
      <c r="B9" s="456"/>
      <c r="C9" s="73"/>
      <c r="D9" s="95" t="s">
        <v>53</v>
      </c>
      <c r="E9" s="96" t="s">
        <v>65</v>
      </c>
      <c r="F9" s="453" t="s">
        <v>40</v>
      </c>
      <c r="G9" s="453"/>
      <c r="H9" s="453"/>
      <c r="I9" s="453"/>
      <c r="J9" s="453"/>
      <c r="K9" s="453"/>
      <c r="L9" s="453"/>
      <c r="M9" s="454"/>
      <c r="N9" s="73"/>
      <c r="O9" s="73"/>
      <c r="P9" s="73"/>
      <c r="Q9" s="73"/>
      <c r="R9" s="86"/>
    </row>
    <row r="10" spans="1:18" ht="27" customHeight="1">
      <c r="A10" s="443"/>
      <c r="B10" s="456"/>
      <c r="C10" s="73"/>
      <c r="D10" s="87" t="s">
        <v>44</v>
      </c>
      <c r="E10" s="88">
        <v>4</v>
      </c>
      <c r="F10" s="400" t="s">
        <v>48</v>
      </c>
      <c r="G10" s="400"/>
      <c r="H10" s="400"/>
      <c r="I10" s="400"/>
      <c r="J10" s="400"/>
      <c r="K10" s="400"/>
      <c r="L10" s="400"/>
      <c r="M10" s="412"/>
      <c r="N10" s="73"/>
      <c r="O10" s="73"/>
      <c r="P10" s="73"/>
      <c r="Q10" s="73"/>
      <c r="R10" s="86"/>
    </row>
    <row r="11" spans="1:18">
      <c r="A11" s="443"/>
      <c r="B11" s="456"/>
      <c r="C11" s="73"/>
      <c r="D11" s="89" t="s">
        <v>45</v>
      </c>
      <c r="E11" s="90">
        <v>3</v>
      </c>
      <c r="F11" s="436" t="s">
        <v>49</v>
      </c>
      <c r="G11" s="437"/>
      <c r="H11" s="437"/>
      <c r="I11" s="437"/>
      <c r="J11" s="437"/>
      <c r="K11" s="437"/>
      <c r="L11" s="437"/>
      <c r="M11" s="438"/>
      <c r="N11" s="73"/>
      <c r="O11" s="73"/>
      <c r="P11" s="73"/>
      <c r="Q11" s="73"/>
      <c r="R11" s="86"/>
    </row>
    <row r="12" spans="1:18">
      <c r="A12" s="443"/>
      <c r="B12" s="456"/>
      <c r="C12" s="73"/>
      <c r="D12" s="89" t="s">
        <v>46</v>
      </c>
      <c r="E12" s="90">
        <v>2</v>
      </c>
      <c r="F12" s="436" t="s">
        <v>50</v>
      </c>
      <c r="G12" s="437"/>
      <c r="H12" s="437"/>
      <c r="I12" s="437"/>
      <c r="J12" s="437"/>
      <c r="K12" s="437"/>
      <c r="L12" s="437"/>
      <c r="M12" s="438"/>
      <c r="N12" s="73"/>
      <c r="O12" s="73"/>
      <c r="P12" s="73"/>
      <c r="Q12" s="73"/>
      <c r="R12" s="86"/>
    </row>
    <row r="13" spans="1:18" ht="13.5" thickBot="1">
      <c r="A13" s="443"/>
      <c r="B13" s="457"/>
      <c r="C13" s="91"/>
      <c r="D13" s="92" t="s">
        <v>47</v>
      </c>
      <c r="E13" s="93">
        <v>1</v>
      </c>
      <c r="F13" s="439" t="s">
        <v>51</v>
      </c>
      <c r="G13" s="440"/>
      <c r="H13" s="440"/>
      <c r="I13" s="440"/>
      <c r="J13" s="440"/>
      <c r="K13" s="440"/>
      <c r="L13" s="440"/>
      <c r="M13" s="441"/>
      <c r="N13" s="91"/>
      <c r="O13" s="91"/>
      <c r="P13" s="91"/>
      <c r="Q13" s="91"/>
      <c r="R13" s="94"/>
    </row>
    <row r="14" spans="1:18" ht="13.5" thickBot="1">
      <c r="A14" s="443"/>
      <c r="B14" s="442" t="s">
        <v>58</v>
      </c>
      <c r="C14" s="451" t="s">
        <v>64</v>
      </c>
      <c r="D14" s="451"/>
      <c r="E14" s="451"/>
      <c r="F14" s="451"/>
      <c r="G14" s="451"/>
      <c r="H14" s="451"/>
      <c r="I14" s="451"/>
      <c r="J14" s="451"/>
      <c r="K14" s="451"/>
      <c r="L14" s="451"/>
      <c r="M14" s="451"/>
      <c r="N14" s="451"/>
      <c r="O14" s="451"/>
      <c r="P14" s="451"/>
      <c r="Q14" s="451"/>
      <c r="R14" s="452"/>
    </row>
    <row r="15" spans="1:18" ht="13.5" thickBot="1">
      <c r="A15" s="443"/>
      <c r="B15" s="443"/>
      <c r="C15" s="73"/>
      <c r="D15" s="84" t="s">
        <v>88</v>
      </c>
      <c r="E15" s="85" t="s">
        <v>66</v>
      </c>
      <c r="F15" s="453" t="s">
        <v>40</v>
      </c>
      <c r="G15" s="453"/>
      <c r="H15" s="453"/>
      <c r="I15" s="453"/>
      <c r="J15" s="453"/>
      <c r="K15" s="453"/>
      <c r="L15" s="453"/>
      <c r="M15" s="454"/>
      <c r="N15" s="73"/>
      <c r="O15" s="73"/>
      <c r="P15" s="73"/>
      <c r="Q15" s="73"/>
      <c r="R15" s="86"/>
    </row>
    <row r="16" spans="1:18" ht="30.75" customHeight="1">
      <c r="A16" s="443"/>
      <c r="B16" s="443"/>
      <c r="C16" s="97" t="s">
        <v>63</v>
      </c>
      <c r="D16" s="87" t="s">
        <v>34</v>
      </c>
      <c r="E16" s="88" t="s">
        <v>54</v>
      </c>
      <c r="F16" s="400" t="s">
        <v>59</v>
      </c>
      <c r="G16" s="400"/>
      <c r="H16" s="400"/>
      <c r="I16" s="400"/>
      <c r="J16" s="400"/>
      <c r="K16" s="400"/>
      <c r="L16" s="400"/>
      <c r="M16" s="412"/>
      <c r="N16" s="73"/>
      <c r="O16" s="73"/>
      <c r="P16" s="73"/>
      <c r="Q16" s="73"/>
      <c r="R16" s="86"/>
    </row>
    <row r="17" spans="1:18" ht="42" customHeight="1">
      <c r="A17" s="443"/>
      <c r="B17" s="443"/>
      <c r="C17" s="97" t="s">
        <v>11</v>
      </c>
      <c r="D17" s="89" t="s">
        <v>35</v>
      </c>
      <c r="E17" s="90" t="s">
        <v>55</v>
      </c>
      <c r="F17" s="436" t="s">
        <v>60</v>
      </c>
      <c r="G17" s="437"/>
      <c r="H17" s="437"/>
      <c r="I17" s="437"/>
      <c r="J17" s="437"/>
      <c r="K17" s="437"/>
      <c r="L17" s="437"/>
      <c r="M17" s="438"/>
      <c r="N17" s="73"/>
      <c r="O17" s="73"/>
      <c r="P17" s="73"/>
      <c r="Q17" s="73"/>
      <c r="R17" s="86"/>
    </row>
    <row r="18" spans="1:18" ht="36.75" customHeight="1">
      <c r="A18" s="443"/>
      <c r="B18" s="443"/>
      <c r="C18" s="73"/>
      <c r="D18" s="89" t="s">
        <v>36</v>
      </c>
      <c r="E18" s="90" t="s">
        <v>56</v>
      </c>
      <c r="F18" s="436" t="s">
        <v>61</v>
      </c>
      <c r="G18" s="437"/>
      <c r="H18" s="437"/>
      <c r="I18" s="437"/>
      <c r="J18" s="437"/>
      <c r="K18" s="437"/>
      <c r="L18" s="437"/>
      <c r="M18" s="438"/>
      <c r="N18" s="73"/>
      <c r="O18" s="73"/>
      <c r="P18" s="73"/>
      <c r="Q18" s="73"/>
      <c r="R18" s="86"/>
    </row>
    <row r="19" spans="1:18" ht="36.75" customHeight="1" thickBot="1">
      <c r="A19" s="443"/>
      <c r="B19" s="444"/>
      <c r="C19" s="91"/>
      <c r="D19" s="92" t="s">
        <v>37</v>
      </c>
      <c r="E19" s="93" t="s">
        <v>57</v>
      </c>
      <c r="F19" s="439" t="s">
        <v>62</v>
      </c>
      <c r="G19" s="440"/>
      <c r="H19" s="440"/>
      <c r="I19" s="440"/>
      <c r="J19" s="440"/>
      <c r="K19" s="440"/>
      <c r="L19" s="440"/>
      <c r="M19" s="441"/>
      <c r="N19" s="91"/>
      <c r="O19" s="91"/>
      <c r="P19" s="91"/>
      <c r="Q19" s="91"/>
      <c r="R19" s="94"/>
    </row>
    <row r="20" spans="1:18" ht="13.5" thickBot="1">
      <c r="A20" s="443"/>
      <c r="B20" s="442" t="s">
        <v>67</v>
      </c>
      <c r="C20" s="451" t="s">
        <v>64</v>
      </c>
      <c r="D20" s="451"/>
      <c r="E20" s="451"/>
      <c r="F20" s="451"/>
      <c r="G20" s="451"/>
      <c r="H20" s="451"/>
      <c r="I20" s="451"/>
      <c r="J20" s="451"/>
      <c r="K20" s="451"/>
      <c r="L20" s="451"/>
      <c r="M20" s="451"/>
      <c r="N20" s="451"/>
      <c r="O20" s="451"/>
      <c r="P20" s="451"/>
      <c r="Q20" s="451"/>
      <c r="R20" s="452"/>
    </row>
    <row r="21" spans="1:18" ht="13.5" thickBot="1">
      <c r="A21" s="443"/>
      <c r="B21" s="443"/>
      <c r="C21" s="73"/>
      <c r="D21" s="84" t="s">
        <v>67</v>
      </c>
      <c r="E21" s="85" t="s">
        <v>90</v>
      </c>
      <c r="F21" s="453" t="s">
        <v>40</v>
      </c>
      <c r="G21" s="453"/>
      <c r="H21" s="453"/>
      <c r="I21" s="453"/>
      <c r="J21" s="453"/>
      <c r="K21" s="453"/>
      <c r="L21" s="453"/>
      <c r="M21" s="454"/>
      <c r="N21" s="73"/>
      <c r="O21" s="73"/>
      <c r="P21" s="73"/>
      <c r="Q21" s="73"/>
      <c r="R21" s="86"/>
    </row>
    <row r="22" spans="1:18" ht="25.5" customHeight="1">
      <c r="A22" s="443"/>
      <c r="B22" s="443"/>
      <c r="C22" s="73"/>
      <c r="D22" s="98" t="s">
        <v>68</v>
      </c>
      <c r="E22" s="88">
        <v>100</v>
      </c>
      <c r="F22" s="400" t="s">
        <v>72</v>
      </c>
      <c r="G22" s="400"/>
      <c r="H22" s="400"/>
      <c r="I22" s="400"/>
      <c r="J22" s="400"/>
      <c r="K22" s="400"/>
      <c r="L22" s="400"/>
      <c r="M22" s="412"/>
      <c r="N22" s="445" t="s">
        <v>89</v>
      </c>
      <c r="O22" s="446"/>
      <c r="P22" s="446"/>
      <c r="Q22" s="446"/>
      <c r="R22" s="447"/>
    </row>
    <row r="23" spans="1:18" ht="25.5" customHeight="1">
      <c r="A23" s="443"/>
      <c r="B23" s="443"/>
      <c r="C23" s="73"/>
      <c r="D23" s="89" t="s">
        <v>69</v>
      </c>
      <c r="E23" s="90">
        <v>60</v>
      </c>
      <c r="F23" s="436" t="s">
        <v>73</v>
      </c>
      <c r="G23" s="437"/>
      <c r="H23" s="437"/>
      <c r="I23" s="437"/>
      <c r="J23" s="437"/>
      <c r="K23" s="437"/>
      <c r="L23" s="437"/>
      <c r="M23" s="438"/>
      <c r="N23" s="445"/>
      <c r="O23" s="446"/>
      <c r="P23" s="446"/>
      <c r="Q23" s="446"/>
      <c r="R23" s="447"/>
    </row>
    <row r="24" spans="1:18" ht="25.5" customHeight="1">
      <c r="A24" s="443"/>
      <c r="B24" s="443"/>
      <c r="C24" s="73"/>
      <c r="D24" s="89" t="s">
        <v>70</v>
      </c>
      <c r="E24" s="90">
        <v>25</v>
      </c>
      <c r="F24" s="436" t="s">
        <v>74</v>
      </c>
      <c r="G24" s="437"/>
      <c r="H24" s="437"/>
      <c r="I24" s="437"/>
      <c r="J24" s="437"/>
      <c r="K24" s="437"/>
      <c r="L24" s="437"/>
      <c r="M24" s="438"/>
      <c r="N24" s="445"/>
      <c r="O24" s="446"/>
      <c r="P24" s="446"/>
      <c r="Q24" s="446"/>
      <c r="R24" s="447"/>
    </row>
    <row r="25" spans="1:18" ht="25.5" customHeight="1" thickBot="1">
      <c r="A25" s="443"/>
      <c r="B25" s="444"/>
      <c r="C25" s="91"/>
      <c r="D25" s="92" t="s">
        <v>71</v>
      </c>
      <c r="E25" s="93">
        <v>10</v>
      </c>
      <c r="F25" s="439" t="s">
        <v>75</v>
      </c>
      <c r="G25" s="440"/>
      <c r="H25" s="440"/>
      <c r="I25" s="440"/>
      <c r="J25" s="440"/>
      <c r="K25" s="440"/>
      <c r="L25" s="440"/>
      <c r="M25" s="441"/>
      <c r="N25" s="448"/>
      <c r="O25" s="449"/>
      <c r="P25" s="449"/>
      <c r="Q25" s="449"/>
      <c r="R25" s="450"/>
    </row>
    <row r="26" spans="1:18" ht="13.5" thickBot="1">
      <c r="A26" s="443"/>
      <c r="B26" s="442" t="s">
        <v>87</v>
      </c>
      <c r="C26" s="451" t="s">
        <v>64</v>
      </c>
      <c r="D26" s="451"/>
      <c r="E26" s="451"/>
      <c r="F26" s="451"/>
      <c r="G26" s="451"/>
      <c r="H26" s="451"/>
      <c r="I26" s="451"/>
      <c r="J26" s="451"/>
      <c r="K26" s="451"/>
      <c r="L26" s="451"/>
      <c r="M26" s="451"/>
      <c r="N26" s="451"/>
      <c r="O26" s="451"/>
      <c r="P26" s="451"/>
      <c r="Q26" s="451"/>
      <c r="R26" s="452"/>
    </row>
    <row r="27" spans="1:18" ht="18.75" customHeight="1" thickBot="1">
      <c r="A27" s="443"/>
      <c r="B27" s="443"/>
      <c r="C27" s="73"/>
      <c r="D27" s="84" t="s">
        <v>87</v>
      </c>
      <c r="E27" s="85" t="s">
        <v>91</v>
      </c>
      <c r="F27" s="453" t="s">
        <v>40</v>
      </c>
      <c r="G27" s="453"/>
      <c r="H27" s="453"/>
      <c r="I27" s="453"/>
      <c r="J27" s="453"/>
      <c r="K27" s="453"/>
      <c r="L27" s="453"/>
      <c r="M27" s="454"/>
      <c r="N27" s="73"/>
      <c r="O27" s="73"/>
      <c r="P27" s="73"/>
      <c r="Q27" s="73"/>
      <c r="R27" s="86"/>
    </row>
    <row r="28" spans="1:18" ht="24.75" customHeight="1">
      <c r="A28" s="443"/>
      <c r="B28" s="443"/>
      <c r="C28" s="73"/>
      <c r="D28" s="98" t="s">
        <v>76</v>
      </c>
      <c r="E28" s="88" t="s">
        <v>80</v>
      </c>
      <c r="F28" s="400" t="s">
        <v>83</v>
      </c>
      <c r="G28" s="400"/>
      <c r="H28" s="400"/>
      <c r="I28" s="400"/>
      <c r="J28" s="400"/>
      <c r="K28" s="400"/>
      <c r="L28" s="400"/>
      <c r="M28" s="412"/>
      <c r="N28" s="73"/>
      <c r="O28" s="73"/>
      <c r="P28" s="73"/>
      <c r="Q28" s="73"/>
      <c r="R28" s="86"/>
    </row>
    <row r="29" spans="1:18" ht="24.75" customHeight="1">
      <c r="A29" s="443"/>
      <c r="B29" s="443"/>
      <c r="C29" s="73"/>
      <c r="D29" s="89" t="s">
        <v>77</v>
      </c>
      <c r="E29" s="90" t="s">
        <v>81</v>
      </c>
      <c r="F29" s="436" t="s">
        <v>84</v>
      </c>
      <c r="G29" s="437"/>
      <c r="H29" s="437"/>
      <c r="I29" s="437"/>
      <c r="J29" s="437"/>
      <c r="K29" s="437"/>
      <c r="L29" s="437"/>
      <c r="M29" s="438"/>
      <c r="N29" s="73"/>
      <c r="O29" s="73"/>
      <c r="P29" s="73"/>
      <c r="Q29" s="73"/>
      <c r="R29" s="86"/>
    </row>
    <row r="30" spans="1:18" ht="24.75" customHeight="1">
      <c r="A30" s="443"/>
      <c r="B30" s="443"/>
      <c r="C30" s="73"/>
      <c r="D30" s="89" t="s">
        <v>78</v>
      </c>
      <c r="E30" s="90" t="s">
        <v>82</v>
      </c>
      <c r="F30" s="436" t="s">
        <v>85</v>
      </c>
      <c r="G30" s="437"/>
      <c r="H30" s="437"/>
      <c r="I30" s="437"/>
      <c r="J30" s="437"/>
      <c r="K30" s="437"/>
      <c r="L30" s="437"/>
      <c r="M30" s="438"/>
      <c r="N30" s="73"/>
      <c r="O30" s="73"/>
      <c r="P30" s="73"/>
      <c r="Q30" s="73"/>
      <c r="R30" s="86"/>
    </row>
    <row r="31" spans="1:18" ht="24.75" customHeight="1" thickBot="1">
      <c r="A31" s="444"/>
      <c r="B31" s="444"/>
      <c r="C31" s="91"/>
      <c r="D31" s="92" t="s">
        <v>79</v>
      </c>
      <c r="E31" s="93">
        <v>20</v>
      </c>
      <c r="F31" s="439" t="s">
        <v>86</v>
      </c>
      <c r="G31" s="440"/>
      <c r="H31" s="440"/>
      <c r="I31" s="440"/>
      <c r="J31" s="440"/>
      <c r="K31" s="440"/>
      <c r="L31" s="440"/>
      <c r="M31" s="441"/>
      <c r="N31" s="91"/>
      <c r="O31" s="91"/>
      <c r="P31" s="91"/>
      <c r="Q31" s="91"/>
      <c r="R31" s="94"/>
    </row>
  </sheetData>
  <mergeCells count="37">
    <mergeCell ref="F13:M13"/>
    <mergeCell ref="F5:M5"/>
    <mergeCell ref="F6:M6"/>
    <mergeCell ref="F7:M7"/>
    <mergeCell ref="B2:B7"/>
    <mergeCell ref="C2:R2"/>
    <mergeCell ref="B8:B13"/>
    <mergeCell ref="C8:R8"/>
    <mergeCell ref="F9:M9"/>
    <mergeCell ref="F10:M10"/>
    <mergeCell ref="F11:M11"/>
    <mergeCell ref="F4:M4"/>
    <mergeCell ref="F3:M3"/>
    <mergeCell ref="F12:M12"/>
    <mergeCell ref="F28:M28"/>
    <mergeCell ref="F29:M29"/>
    <mergeCell ref="C14:R14"/>
    <mergeCell ref="F15:M15"/>
    <mergeCell ref="F16:M16"/>
    <mergeCell ref="F17:M17"/>
    <mergeCell ref="F18:M18"/>
    <mergeCell ref="F30:M30"/>
    <mergeCell ref="F31:M31"/>
    <mergeCell ref="F19:M19"/>
    <mergeCell ref="A2:A31"/>
    <mergeCell ref="N22:R25"/>
    <mergeCell ref="B20:B25"/>
    <mergeCell ref="C20:R20"/>
    <mergeCell ref="F21:M21"/>
    <mergeCell ref="F22:M22"/>
    <mergeCell ref="F23:M23"/>
    <mergeCell ref="F24:M24"/>
    <mergeCell ref="F25:M25"/>
    <mergeCell ref="B14:B19"/>
    <mergeCell ref="B26:B31"/>
    <mergeCell ref="C26:R26"/>
    <mergeCell ref="F27:M27"/>
  </mergeCells>
  <dataValidations count="1">
    <dataValidation type="whole" allowBlank="1" showInputMessage="1" showErrorMessage="1" sqref="E4:E7">
      <formula1>E3</formula1>
      <formula2>E6</formula2>
    </dataValidation>
  </dataValidations>
  <pageMargins left="0.70866141732283472" right="0.14000000000000001" top="0.38" bottom="0.3" header="0.31496062992125984" footer="0.31496062992125984"/>
  <pageSetup paperSize="9" scale="50" orientation="landscape" r:id="rId1"/>
</worksheet>
</file>

<file path=xl/worksheets/sheet16.xml><?xml version="1.0" encoding="utf-8"?>
<worksheet xmlns="http://schemas.openxmlformats.org/spreadsheetml/2006/main" xmlns:r="http://schemas.openxmlformats.org/officeDocument/2006/relationships">
  <dimension ref="B1:O115"/>
  <sheetViews>
    <sheetView topLeftCell="A87" workbookViewId="0">
      <selection activeCell="E6" sqref="E6"/>
    </sheetView>
  </sheetViews>
  <sheetFormatPr baseColWidth="10" defaultRowHeight="12.75"/>
  <cols>
    <col min="1" max="1" width="3.28515625" customWidth="1"/>
    <col min="2" max="2" width="20.5703125" style="104" customWidth="1"/>
    <col min="3" max="3" width="28.28515625" customWidth="1"/>
    <col min="4" max="8" width="20.5703125" customWidth="1"/>
  </cols>
  <sheetData>
    <row r="1" spans="2:15">
      <c r="B1" s="459" t="s">
        <v>104</v>
      </c>
      <c r="C1" s="459"/>
      <c r="D1" s="459"/>
      <c r="E1" s="459"/>
      <c r="F1" s="459"/>
      <c r="G1" s="459"/>
      <c r="H1" s="459"/>
      <c r="I1" s="459"/>
      <c r="J1" s="459"/>
      <c r="K1" s="459"/>
      <c r="L1" s="459"/>
      <c r="M1" s="459"/>
      <c r="N1" s="459"/>
      <c r="O1" s="459"/>
    </row>
    <row r="2" spans="2:15" ht="26.25" customHeight="1">
      <c r="B2" s="99" t="s">
        <v>92</v>
      </c>
      <c r="C2" s="99" t="s">
        <v>93</v>
      </c>
      <c r="D2" s="99" t="s">
        <v>94</v>
      </c>
      <c r="E2" s="100" t="s">
        <v>95</v>
      </c>
      <c r="F2" s="100" t="s">
        <v>96</v>
      </c>
      <c r="G2" s="101" t="s">
        <v>103</v>
      </c>
      <c r="H2" s="101" t="s">
        <v>97</v>
      </c>
      <c r="I2" s="102" t="s">
        <v>323</v>
      </c>
      <c r="J2" s="103"/>
      <c r="K2" s="103"/>
      <c r="L2" s="103"/>
      <c r="M2" s="103"/>
      <c r="N2" s="103"/>
      <c r="O2" s="103"/>
    </row>
    <row r="4" spans="2:15">
      <c r="B4" s="462" t="s">
        <v>92</v>
      </c>
      <c r="C4" s="1" t="s">
        <v>140</v>
      </c>
    </row>
    <row r="5" spans="2:15">
      <c r="B5" s="462"/>
      <c r="C5" t="s">
        <v>105</v>
      </c>
    </row>
    <row r="6" spans="2:15">
      <c r="B6" s="462"/>
      <c r="C6" t="s">
        <v>106</v>
      </c>
      <c r="E6" t="s">
        <v>209</v>
      </c>
    </row>
    <row r="7" spans="2:15">
      <c r="B7" s="462"/>
      <c r="C7" t="s">
        <v>107</v>
      </c>
      <c r="E7" t="s">
        <v>209</v>
      </c>
    </row>
    <row r="8" spans="2:15">
      <c r="B8" s="462"/>
      <c r="C8" t="s">
        <v>108</v>
      </c>
      <c r="E8" t="s">
        <v>210</v>
      </c>
    </row>
    <row r="9" spans="2:15">
      <c r="B9" s="462"/>
      <c r="C9" t="s">
        <v>109</v>
      </c>
    </row>
    <row r="10" spans="2:15">
      <c r="B10" s="462"/>
      <c r="C10" t="s">
        <v>110</v>
      </c>
    </row>
    <row r="11" spans="2:15">
      <c r="B11" s="462"/>
      <c r="C11" t="s">
        <v>111</v>
      </c>
    </row>
    <row r="12" spans="2:15">
      <c r="B12" s="462"/>
      <c r="C12" t="s">
        <v>112</v>
      </c>
    </row>
    <row r="13" spans="2:15" ht="5.25" customHeight="1"/>
    <row r="14" spans="2:15">
      <c r="B14" s="462" t="s">
        <v>93</v>
      </c>
      <c r="C14" s="1" t="s">
        <v>141</v>
      </c>
      <c r="E14" t="s">
        <v>205</v>
      </c>
    </row>
    <row r="15" spans="2:15">
      <c r="B15" s="462"/>
      <c r="C15" t="s">
        <v>176</v>
      </c>
      <c r="E15" t="s">
        <v>206</v>
      </c>
    </row>
    <row r="16" spans="2:15">
      <c r="B16" s="462"/>
      <c r="C16" t="s">
        <v>177</v>
      </c>
      <c r="E16" t="s">
        <v>207</v>
      </c>
    </row>
    <row r="17" spans="2:3">
      <c r="B17" s="462"/>
      <c r="C17" t="s">
        <v>178</v>
      </c>
    </row>
    <row r="18" spans="2:3">
      <c r="B18" s="462"/>
      <c r="C18" t="s">
        <v>179</v>
      </c>
    </row>
    <row r="19" spans="2:3">
      <c r="B19" s="462"/>
      <c r="C19" t="s">
        <v>127</v>
      </c>
    </row>
    <row r="20" spans="2:3">
      <c r="B20" s="462"/>
      <c r="C20" t="s">
        <v>128</v>
      </c>
    </row>
    <row r="21" spans="2:3">
      <c r="B21" s="462"/>
      <c r="C21" t="s">
        <v>180</v>
      </c>
    </row>
    <row r="22" spans="2:3">
      <c r="B22" s="462"/>
      <c r="C22" t="s">
        <v>181</v>
      </c>
    </row>
    <row r="23" spans="2:3">
      <c r="B23" s="462"/>
      <c r="C23" t="s">
        <v>113</v>
      </c>
    </row>
    <row r="24" spans="2:3">
      <c r="B24" s="462"/>
      <c r="C24" t="s">
        <v>114</v>
      </c>
    </row>
    <row r="25" spans="2:3">
      <c r="B25" s="462"/>
      <c r="C25" t="s">
        <v>115</v>
      </c>
    </row>
    <row r="26" spans="2:3" ht="6.75" customHeight="1"/>
    <row r="27" spans="2:3">
      <c r="B27" s="463" t="s">
        <v>94</v>
      </c>
      <c r="C27" s="1" t="s">
        <v>142</v>
      </c>
    </row>
    <row r="28" spans="2:3">
      <c r="B28" s="463"/>
      <c r="C28" t="s">
        <v>116</v>
      </c>
    </row>
    <row r="29" spans="2:3">
      <c r="B29" s="463"/>
      <c r="C29" t="s">
        <v>117</v>
      </c>
    </row>
    <row r="30" spans="2:3">
      <c r="B30" s="463"/>
      <c r="C30" t="s">
        <v>118</v>
      </c>
    </row>
    <row r="31" spans="2:3">
      <c r="B31" s="463"/>
      <c r="C31" t="s">
        <v>119</v>
      </c>
    </row>
    <row r="32" spans="2:3">
      <c r="B32" s="463"/>
      <c r="C32" t="s">
        <v>120</v>
      </c>
    </row>
    <row r="33" spans="2:3">
      <c r="B33" s="463"/>
      <c r="C33" t="s">
        <v>121</v>
      </c>
    </row>
    <row r="34" spans="2:3">
      <c r="B34" s="463"/>
      <c r="C34" t="s">
        <v>122</v>
      </c>
    </row>
    <row r="36" spans="2:3">
      <c r="B36" s="464" t="s">
        <v>97</v>
      </c>
      <c r="C36" s="4" t="s">
        <v>143</v>
      </c>
    </row>
    <row r="37" spans="2:3">
      <c r="B37" s="464"/>
      <c r="C37" s="2" t="s">
        <v>98</v>
      </c>
    </row>
    <row r="38" spans="2:3">
      <c r="B38" s="464"/>
      <c r="C38" s="2" t="s">
        <v>99</v>
      </c>
    </row>
    <row r="39" spans="2:3">
      <c r="B39" s="464"/>
      <c r="C39" s="2" t="s">
        <v>100</v>
      </c>
    </row>
    <row r="40" spans="2:3">
      <c r="B40" s="464"/>
      <c r="C40" s="2" t="s">
        <v>101</v>
      </c>
    </row>
    <row r="41" spans="2:3" ht="25.5">
      <c r="B41" s="464"/>
      <c r="C41" s="2" t="s">
        <v>102</v>
      </c>
    </row>
    <row r="43" spans="2:3">
      <c r="B43" s="460" t="s">
        <v>96</v>
      </c>
      <c r="C43" s="3" t="s">
        <v>144</v>
      </c>
    </row>
    <row r="44" spans="2:3">
      <c r="B44" s="460"/>
      <c r="C44" s="2" t="s">
        <v>123</v>
      </c>
    </row>
    <row r="45" spans="2:3">
      <c r="B45" s="460"/>
      <c r="C45" s="2" t="s">
        <v>124</v>
      </c>
    </row>
    <row r="46" spans="2:3">
      <c r="B46" s="460"/>
      <c r="C46" s="2" t="s">
        <v>125</v>
      </c>
    </row>
    <row r="47" spans="2:3">
      <c r="B47" s="460"/>
      <c r="C47" s="2" t="s">
        <v>126</v>
      </c>
    </row>
    <row r="48" spans="2:3">
      <c r="B48" s="460"/>
      <c r="C48" s="2" t="s">
        <v>129</v>
      </c>
    </row>
    <row r="49" spans="2:3">
      <c r="B49" s="460"/>
      <c r="C49" s="2" t="s">
        <v>130</v>
      </c>
    </row>
    <row r="50" spans="2:3">
      <c r="B50" s="460"/>
      <c r="C50" s="2" t="s">
        <v>131</v>
      </c>
    </row>
    <row r="52" spans="2:3">
      <c r="B52" s="460" t="s">
        <v>95</v>
      </c>
      <c r="C52" s="3" t="s">
        <v>145</v>
      </c>
    </row>
    <row r="53" spans="2:3">
      <c r="B53" s="460"/>
      <c r="C53" s="3" t="s">
        <v>146</v>
      </c>
    </row>
    <row r="54" spans="2:3">
      <c r="B54" s="460"/>
      <c r="C54" s="2" t="s">
        <v>132</v>
      </c>
    </row>
    <row r="55" spans="2:3">
      <c r="B55" s="460"/>
      <c r="C55" s="2" t="s">
        <v>133</v>
      </c>
    </row>
    <row r="56" spans="2:3">
      <c r="B56" s="460"/>
      <c r="C56" s="2" t="s">
        <v>134</v>
      </c>
    </row>
    <row r="57" spans="2:3">
      <c r="B57" s="460"/>
      <c r="C57" s="2" t="s">
        <v>135</v>
      </c>
    </row>
    <row r="58" spans="2:3">
      <c r="B58" s="460"/>
      <c r="C58" s="2" t="s">
        <v>136</v>
      </c>
    </row>
    <row r="59" spans="2:3">
      <c r="B59" s="460"/>
      <c r="C59" s="2" t="s">
        <v>137</v>
      </c>
    </row>
    <row r="60" spans="2:3">
      <c r="B60" s="460"/>
      <c r="C60" s="2" t="s">
        <v>138</v>
      </c>
    </row>
    <row r="61" spans="2:3">
      <c r="B61" s="460"/>
      <c r="C61" s="2" t="s">
        <v>139</v>
      </c>
    </row>
    <row r="62" spans="2:3" ht="25.5">
      <c r="B62" s="460"/>
      <c r="C62" s="3" t="s">
        <v>147</v>
      </c>
    </row>
    <row r="63" spans="2:3">
      <c r="B63" s="460"/>
      <c r="C63" s="2" t="s">
        <v>148</v>
      </c>
    </row>
    <row r="64" spans="2:3">
      <c r="B64" s="460"/>
      <c r="C64" s="2" t="s">
        <v>149</v>
      </c>
    </row>
    <row r="65" spans="2:3">
      <c r="B65" s="460"/>
      <c r="C65" s="2" t="s">
        <v>150</v>
      </c>
    </row>
    <row r="66" spans="2:3" ht="25.5">
      <c r="B66" s="460"/>
      <c r="C66" s="2" t="s">
        <v>151</v>
      </c>
    </row>
    <row r="67" spans="2:3" ht="25.5">
      <c r="B67" s="460"/>
      <c r="C67" s="3" t="s">
        <v>152</v>
      </c>
    </row>
    <row r="68" spans="2:3">
      <c r="B68" s="460"/>
      <c r="C68" s="2" t="s">
        <v>153</v>
      </c>
    </row>
    <row r="69" spans="2:3">
      <c r="B69" s="460"/>
      <c r="C69" s="2" t="s">
        <v>154</v>
      </c>
    </row>
    <row r="70" spans="2:3">
      <c r="B70" s="460"/>
      <c r="C70" s="2" t="s">
        <v>155</v>
      </c>
    </row>
    <row r="71" spans="2:3">
      <c r="B71" s="460"/>
      <c r="C71" s="2" t="s">
        <v>156</v>
      </c>
    </row>
    <row r="72" spans="2:3">
      <c r="B72" s="460"/>
      <c r="C72" s="3" t="s">
        <v>157</v>
      </c>
    </row>
    <row r="73" spans="2:3">
      <c r="B73" s="460"/>
      <c r="C73" s="2" t="s">
        <v>158</v>
      </c>
    </row>
    <row r="74" spans="2:3">
      <c r="B74" s="460"/>
      <c r="C74" s="2" t="s">
        <v>159</v>
      </c>
    </row>
    <row r="75" spans="2:3">
      <c r="B75" s="460"/>
      <c r="C75" s="2" t="s">
        <v>160</v>
      </c>
    </row>
    <row r="76" spans="2:3">
      <c r="B76" s="460"/>
      <c r="C76" s="2" t="s">
        <v>161</v>
      </c>
    </row>
    <row r="77" spans="2:3">
      <c r="B77" s="460"/>
      <c r="C77" s="2" t="s">
        <v>162</v>
      </c>
    </row>
    <row r="78" spans="2:3">
      <c r="B78" s="460"/>
      <c r="C78" s="2" t="s">
        <v>204</v>
      </c>
    </row>
    <row r="79" spans="2:3">
      <c r="B79" s="460"/>
      <c r="C79" s="3" t="s">
        <v>163</v>
      </c>
    </row>
    <row r="80" spans="2:3">
      <c r="B80" s="460"/>
      <c r="C80" s="2" t="s">
        <v>164</v>
      </c>
    </row>
    <row r="81" spans="2:3" ht="25.5">
      <c r="B81" s="460"/>
      <c r="C81" s="2" t="s">
        <v>165</v>
      </c>
    </row>
    <row r="82" spans="2:3">
      <c r="B82" s="460"/>
      <c r="C82" s="2" t="s">
        <v>166</v>
      </c>
    </row>
    <row r="83" spans="2:3">
      <c r="B83" s="460"/>
      <c r="C83" s="2" t="s">
        <v>167</v>
      </c>
    </row>
    <row r="84" spans="2:3" ht="25.5">
      <c r="B84" s="460"/>
      <c r="C84" s="2" t="s">
        <v>168</v>
      </c>
    </row>
    <row r="85" spans="2:3">
      <c r="B85" s="460"/>
      <c r="C85" s="3" t="s">
        <v>169</v>
      </c>
    </row>
    <row r="86" spans="2:3">
      <c r="B86" s="460"/>
      <c r="C86" s="2" t="s">
        <v>170</v>
      </c>
    </row>
    <row r="87" spans="2:3">
      <c r="B87" s="460"/>
      <c r="C87" s="2" t="s">
        <v>171</v>
      </c>
    </row>
    <row r="88" spans="2:3">
      <c r="B88" s="460"/>
      <c r="C88" s="2" t="s">
        <v>172</v>
      </c>
    </row>
    <row r="89" spans="2:3">
      <c r="B89" s="460"/>
      <c r="C89" s="2" t="s">
        <v>173</v>
      </c>
    </row>
    <row r="90" spans="2:3">
      <c r="B90" s="460"/>
      <c r="C90" s="2" t="s">
        <v>174</v>
      </c>
    </row>
    <row r="92" spans="2:3" ht="25.5">
      <c r="B92" s="461" t="s">
        <v>103</v>
      </c>
      <c r="C92" s="3" t="s">
        <v>175</v>
      </c>
    </row>
    <row r="93" spans="2:3" ht="25.5">
      <c r="B93" s="461"/>
      <c r="C93" s="2" t="s">
        <v>182</v>
      </c>
    </row>
    <row r="94" spans="2:3">
      <c r="B94" s="461"/>
      <c r="C94" t="s">
        <v>183</v>
      </c>
    </row>
    <row r="95" spans="2:3">
      <c r="B95" s="461"/>
      <c r="C95" t="s">
        <v>184</v>
      </c>
    </row>
    <row r="96" spans="2:3">
      <c r="B96" s="461"/>
      <c r="C96" t="s">
        <v>185</v>
      </c>
    </row>
    <row r="97" spans="2:3">
      <c r="B97" s="461"/>
      <c r="C97" t="s">
        <v>186</v>
      </c>
    </row>
    <row r="98" spans="2:3">
      <c r="B98" s="461"/>
      <c r="C98" t="s">
        <v>187</v>
      </c>
    </row>
    <row r="99" spans="2:3">
      <c r="B99" s="461"/>
      <c r="C99" t="s">
        <v>188</v>
      </c>
    </row>
    <row r="100" spans="2:3">
      <c r="B100" s="461"/>
      <c r="C100" t="s">
        <v>189</v>
      </c>
    </row>
    <row r="101" spans="2:3">
      <c r="B101" s="461"/>
      <c r="C101" t="s">
        <v>190</v>
      </c>
    </row>
    <row r="102" spans="2:3">
      <c r="B102" s="461"/>
      <c r="C102" t="s">
        <v>192</v>
      </c>
    </row>
    <row r="103" spans="2:3">
      <c r="B103" s="461"/>
      <c r="C103" t="s">
        <v>191</v>
      </c>
    </row>
    <row r="104" spans="2:3">
      <c r="B104" s="461"/>
      <c r="C104" t="s">
        <v>193</v>
      </c>
    </row>
    <row r="105" spans="2:3">
      <c r="B105" s="461"/>
      <c r="C105" t="s">
        <v>194</v>
      </c>
    </row>
    <row r="106" spans="2:3">
      <c r="B106" s="461"/>
      <c r="C106" t="s">
        <v>195</v>
      </c>
    </row>
    <row r="107" spans="2:3">
      <c r="B107" s="461"/>
      <c r="C107" t="s">
        <v>196</v>
      </c>
    </row>
    <row r="108" spans="2:3">
      <c r="B108" s="461"/>
      <c r="C108" t="s">
        <v>197</v>
      </c>
    </row>
    <row r="109" spans="2:3">
      <c r="B109" s="461"/>
      <c r="C109" t="s">
        <v>199</v>
      </c>
    </row>
    <row r="110" spans="2:3">
      <c r="B110" s="461"/>
      <c r="C110" t="s">
        <v>200</v>
      </c>
    </row>
    <row r="111" spans="2:3">
      <c r="B111" s="461"/>
      <c r="C111" t="s">
        <v>198</v>
      </c>
    </row>
    <row r="112" spans="2:3">
      <c r="B112" s="461"/>
      <c r="C112" t="s">
        <v>201</v>
      </c>
    </row>
    <row r="113" spans="2:3">
      <c r="B113" s="461"/>
      <c r="C113" t="s">
        <v>202</v>
      </c>
    </row>
    <row r="115" spans="2:3">
      <c r="B115" s="105" t="s">
        <v>323</v>
      </c>
    </row>
  </sheetData>
  <dataConsolidate>
    <dataRefs count="1">
      <dataRef ref="I2" sheet="RIESGOS"/>
    </dataRefs>
  </dataConsolidate>
  <mergeCells count="9">
    <mergeCell ref="I1:O1"/>
    <mergeCell ref="B43:B50"/>
    <mergeCell ref="B52:B90"/>
    <mergeCell ref="B92:B113"/>
    <mergeCell ref="B1:H1"/>
    <mergeCell ref="B4:B12"/>
    <mergeCell ref="B14:B25"/>
    <mergeCell ref="B27:B34"/>
    <mergeCell ref="B36:B41"/>
  </mergeCells>
  <dataValidations count="3">
    <dataValidation type="list" allowBlank="1" showInputMessage="1" showErrorMessage="1" sqref="F6">
      <formula1>car</formula1>
    </dataValidation>
    <dataValidation type="list" allowBlank="1" showInputMessage="1" showErrorMessage="1" sqref="B2:I2">
      <formula1>$B$2:$I$2</formula1>
    </dataValidation>
    <dataValidation type="list" allowBlank="1" showInputMessage="1" showErrorMessage="1" sqref="B4:B115">
      <formula1>$C$5:$C$12</formula1>
    </dataValidation>
  </dataValidations>
  <pageMargins left="0.7" right="0.7" top="0.75" bottom="0.75" header="0.3" footer="0.3"/>
  <pageSetup paperSize="9" scale="55" orientation="portrait" r:id="rId1"/>
</worksheet>
</file>

<file path=xl/worksheets/sheet17.xml><?xml version="1.0" encoding="utf-8"?>
<worksheet xmlns="http://schemas.openxmlformats.org/spreadsheetml/2006/main" xmlns:r="http://schemas.openxmlformats.org/officeDocument/2006/relationships">
  <dimension ref="A1:Z30"/>
  <sheetViews>
    <sheetView topLeftCell="A25" zoomScale="60" zoomScaleNormal="60" workbookViewId="0">
      <selection activeCell="S30" sqref="S30:U30"/>
    </sheetView>
  </sheetViews>
  <sheetFormatPr baseColWidth="10" defaultRowHeight="12.75"/>
  <cols>
    <col min="1" max="1" width="3.42578125" style="22" bestFit="1" customWidth="1"/>
    <col min="2" max="2" width="3.5703125" style="22" bestFit="1" customWidth="1"/>
    <col min="3" max="3" width="20" style="22" bestFit="1" customWidth="1"/>
    <col min="4" max="4" width="6.85546875" style="22" bestFit="1" customWidth="1"/>
    <col min="5" max="5" width="3.140625" style="22" bestFit="1" customWidth="1"/>
    <col min="6" max="6" width="29.28515625" style="22" bestFit="1" customWidth="1"/>
    <col min="7" max="7" width="24" style="22" bestFit="1" customWidth="1"/>
    <col min="8" max="8" width="25.85546875" style="22" bestFit="1" customWidth="1"/>
    <col min="9" max="9" width="21.140625" style="22" bestFit="1" customWidth="1"/>
    <col min="10" max="10" width="18.5703125" style="22" bestFit="1" customWidth="1"/>
    <col min="11" max="11" width="20" style="22" bestFit="1" customWidth="1"/>
    <col min="12" max="14" width="3.140625" style="22" bestFit="1" customWidth="1"/>
    <col min="15" max="15" width="9.5703125" style="22" bestFit="1" customWidth="1"/>
    <col min="16" max="16" width="3.140625" style="22" bestFit="1" customWidth="1"/>
    <col min="17" max="17" width="5.42578125" style="22" bestFit="1" customWidth="1"/>
    <col min="18" max="18" width="6.7109375" style="22" bestFit="1" customWidth="1"/>
    <col min="19" max="19" width="24.7109375" style="22" bestFit="1" customWidth="1"/>
    <col min="20" max="20" width="3.140625" style="22" bestFit="1" customWidth="1"/>
    <col min="21" max="21" width="29.28515625" style="22" bestFit="1" customWidth="1"/>
    <col min="22" max="22" width="21" style="22" bestFit="1" customWidth="1"/>
    <col min="23" max="23" width="21.42578125" style="22" bestFit="1" customWidth="1"/>
    <col min="24" max="24" width="43.140625" style="22" bestFit="1" customWidth="1"/>
    <col min="25" max="25" width="49.85546875" style="22" bestFit="1" customWidth="1"/>
    <col min="26" max="26" width="20.7109375" style="22" bestFit="1" customWidth="1"/>
    <col min="27" max="16384" width="11.42578125" style="22"/>
  </cols>
  <sheetData>
    <row r="1" spans="1:26" ht="12.75" customHeight="1">
      <c r="A1" s="298" t="s">
        <v>316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row>
    <row r="2" spans="1:26" ht="20.25" customHeight="1">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row>
    <row r="3" spans="1:26" ht="12.75" customHeight="1">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row>
    <row r="4" spans="1:26" ht="12.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row>
    <row r="5" spans="1:26" ht="12.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row>
    <row r="6" spans="1:26" ht="1.5" customHeight="1">
      <c r="A6" s="298"/>
      <c r="B6" s="298"/>
      <c r="C6" s="298"/>
      <c r="D6" s="298"/>
      <c r="E6" s="298"/>
      <c r="F6" s="298"/>
      <c r="G6" s="298"/>
      <c r="H6" s="298"/>
      <c r="I6" s="298"/>
      <c r="J6" s="298"/>
      <c r="K6" s="298"/>
      <c r="L6" s="298"/>
      <c r="M6" s="298"/>
      <c r="N6" s="298"/>
      <c r="O6" s="298"/>
      <c r="P6" s="298"/>
      <c r="Q6" s="298"/>
      <c r="R6" s="298"/>
      <c r="S6" s="298"/>
      <c r="T6" s="298"/>
      <c r="U6" s="298"/>
      <c r="V6" s="298"/>
      <c r="W6" s="298"/>
      <c r="X6" s="298"/>
      <c r="Y6" s="298"/>
      <c r="Z6" s="298"/>
    </row>
    <row r="7" spans="1:26" ht="12.75" hidden="1" customHeight="1">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row>
    <row r="8" spans="1:26" ht="25.5" customHeight="1" thickBot="1">
      <c r="A8" s="309" t="s">
        <v>0</v>
      </c>
      <c r="B8" s="309"/>
      <c r="C8" s="309"/>
      <c r="D8" s="309"/>
      <c r="E8" s="309"/>
      <c r="F8" s="309"/>
      <c r="G8" s="309"/>
      <c r="H8" s="309"/>
      <c r="I8" s="309"/>
      <c r="J8" s="309"/>
      <c r="K8" s="309"/>
      <c r="L8" s="309"/>
      <c r="M8" s="309"/>
      <c r="N8" s="309"/>
      <c r="O8" s="309"/>
      <c r="P8" s="309"/>
      <c r="Q8" s="309"/>
      <c r="R8" s="309"/>
      <c r="S8" s="309"/>
      <c r="T8" s="309"/>
      <c r="U8" s="309"/>
      <c r="V8" s="309"/>
      <c r="W8" s="309"/>
      <c r="X8" s="309"/>
      <c r="Y8" s="309"/>
      <c r="Z8" s="310"/>
    </row>
    <row r="9" spans="1:26" ht="73.5" customHeight="1" thickBot="1">
      <c r="A9" s="299" t="s">
        <v>8</v>
      </c>
      <c r="B9" s="291" t="s">
        <v>7</v>
      </c>
      <c r="C9" s="291" t="s">
        <v>6</v>
      </c>
      <c r="D9" s="291" t="s">
        <v>9</v>
      </c>
      <c r="E9" s="291" t="s">
        <v>10</v>
      </c>
      <c r="F9" s="282" t="s">
        <v>13</v>
      </c>
      <c r="G9" s="283"/>
      <c r="H9" s="291" t="s">
        <v>12</v>
      </c>
      <c r="I9" s="282" t="s">
        <v>17</v>
      </c>
      <c r="J9" s="286"/>
      <c r="K9" s="283"/>
      <c r="L9" s="282" t="s">
        <v>26</v>
      </c>
      <c r="M9" s="286"/>
      <c r="N9" s="286"/>
      <c r="O9" s="286"/>
      <c r="P9" s="286"/>
      <c r="Q9" s="286"/>
      <c r="R9" s="283"/>
      <c r="S9" s="303" t="s">
        <v>27</v>
      </c>
      <c r="T9" s="305"/>
      <c r="U9" s="306"/>
      <c r="V9" s="312" t="s">
        <v>2</v>
      </c>
      <c r="W9" s="313"/>
      <c r="X9" s="313"/>
      <c r="Y9" s="313"/>
      <c r="Z9" s="314"/>
    </row>
    <row r="10" spans="1:26" ht="13.5" customHeight="1" thickBot="1">
      <c r="A10" s="300"/>
      <c r="B10" s="292"/>
      <c r="C10" s="292"/>
      <c r="D10" s="292"/>
      <c r="E10" s="292"/>
      <c r="F10" s="284"/>
      <c r="G10" s="285"/>
      <c r="H10" s="292"/>
      <c r="I10" s="287"/>
      <c r="J10" s="288"/>
      <c r="K10" s="289"/>
      <c r="L10" s="284"/>
      <c r="M10" s="290"/>
      <c r="N10" s="290"/>
      <c r="O10" s="290"/>
      <c r="P10" s="290"/>
      <c r="Q10" s="290"/>
      <c r="R10" s="285"/>
      <c r="S10" s="304"/>
      <c r="T10" s="307"/>
      <c r="U10" s="308"/>
      <c r="V10" s="277" t="s">
        <v>3</v>
      </c>
      <c r="W10" s="277" t="s">
        <v>4</v>
      </c>
      <c r="X10" s="277" t="s">
        <v>5</v>
      </c>
      <c r="Y10" s="277" t="s">
        <v>203</v>
      </c>
      <c r="Z10" s="311" t="s">
        <v>1</v>
      </c>
    </row>
    <row r="11" spans="1:26" ht="121.5" customHeight="1" thickBot="1">
      <c r="A11" s="301"/>
      <c r="B11" s="292"/>
      <c r="C11" s="292"/>
      <c r="D11" s="292"/>
      <c r="E11" s="292"/>
      <c r="F11" s="44" t="s">
        <v>14</v>
      </c>
      <c r="G11" s="44" t="s">
        <v>15</v>
      </c>
      <c r="H11" s="302"/>
      <c r="I11" s="46" t="s">
        <v>16</v>
      </c>
      <c r="J11" s="46" t="s">
        <v>18</v>
      </c>
      <c r="K11" s="45" t="s">
        <v>19</v>
      </c>
      <c r="L11" s="44" t="s">
        <v>21</v>
      </c>
      <c r="M11" s="44" t="s">
        <v>22</v>
      </c>
      <c r="N11" s="44" t="s">
        <v>20</v>
      </c>
      <c r="O11" s="44" t="s">
        <v>23</v>
      </c>
      <c r="P11" s="44" t="s">
        <v>31</v>
      </c>
      <c r="Q11" s="44" t="s">
        <v>24</v>
      </c>
      <c r="R11" s="44" t="s">
        <v>25</v>
      </c>
      <c r="S11" s="44" t="s">
        <v>28</v>
      </c>
      <c r="T11" s="45" t="s">
        <v>29</v>
      </c>
      <c r="U11" s="8" t="s">
        <v>30</v>
      </c>
      <c r="V11" s="278"/>
      <c r="W11" s="278"/>
      <c r="X11" s="278"/>
      <c r="Y11" s="278"/>
      <c r="Z11" s="311"/>
    </row>
    <row r="12" spans="1:26" ht="156" customHeight="1" thickBot="1">
      <c r="A12" s="273" t="s">
        <v>319</v>
      </c>
      <c r="B12" s="275" t="s">
        <v>317</v>
      </c>
      <c r="C12" s="273" t="s">
        <v>318</v>
      </c>
      <c r="D12" s="295" t="s">
        <v>227</v>
      </c>
      <c r="E12" s="293" t="s">
        <v>211</v>
      </c>
      <c r="F12" s="27" t="s">
        <v>370</v>
      </c>
      <c r="G12" s="10" t="s">
        <v>93</v>
      </c>
      <c r="H12" s="24" t="s">
        <v>212</v>
      </c>
      <c r="I12" s="24" t="s">
        <v>213</v>
      </c>
      <c r="J12" s="25" t="s">
        <v>214</v>
      </c>
      <c r="K12" s="27" t="s">
        <v>215</v>
      </c>
      <c r="L12" s="10">
        <v>2</v>
      </c>
      <c r="M12" s="9">
        <v>4</v>
      </c>
      <c r="N12" s="11">
        <f t="shared" ref="N12:N28" si="0">L12*M12</f>
        <v>8</v>
      </c>
      <c r="O12" s="12" t="str">
        <f>IF(AND(N12&gt;9,N12&lt;21),"ALTO",IF(AND(N12&gt;23),"MUY ALTO",IF(AND(N12&gt;5,N12&lt;9),"MEDIO","BAJO")))</f>
        <v>MEDIO</v>
      </c>
      <c r="P12" s="10">
        <v>10</v>
      </c>
      <c r="Q12" s="9">
        <f t="shared" ref="Q12:Q28" si="1">N12*P12</f>
        <v>80</v>
      </c>
      <c r="R12" s="13" t="str">
        <f>IF(AND(Q12&gt;149,Q12&lt;501),"Nivel 2",IF(AND(Q12&gt;599),"Nivel 1",IF(AND(Q12&gt;39,Q12&lt;121),"Nivel 3","Nivel 4")))</f>
        <v>Nivel 3</v>
      </c>
      <c r="S12" s="14" t="str">
        <f t="shared" ref="S12:S28" si="2">IF(AND(Q12&gt;149,Q12&lt;501),"No Aceptable o Aceptable con control específico",IF(AND(Q12&gt;599),"No Aceptable",IF(AND(Q12&gt;39,Q12&lt;121),"Aceptable","Aceptable")))</f>
        <v>Aceptable</v>
      </c>
      <c r="T12" s="10">
        <v>1</v>
      </c>
      <c r="U12" s="26" t="s">
        <v>234</v>
      </c>
      <c r="V12" s="9" t="s">
        <v>229</v>
      </c>
      <c r="W12" s="10" t="s">
        <v>229</v>
      </c>
      <c r="X12" s="27" t="s">
        <v>235</v>
      </c>
      <c r="Y12" s="28" t="s">
        <v>236</v>
      </c>
      <c r="Z12" s="24" t="s">
        <v>229</v>
      </c>
    </row>
    <row r="13" spans="1:26" ht="146.25" customHeight="1" thickBot="1">
      <c r="A13" s="274"/>
      <c r="B13" s="276"/>
      <c r="C13" s="274"/>
      <c r="D13" s="296"/>
      <c r="E13" s="294"/>
      <c r="F13" s="39" t="s">
        <v>302</v>
      </c>
      <c r="G13" s="40" t="s">
        <v>93</v>
      </c>
      <c r="H13" s="39" t="s">
        <v>303</v>
      </c>
      <c r="I13" s="24" t="s">
        <v>306</v>
      </c>
      <c r="J13" s="25" t="s">
        <v>305</v>
      </c>
      <c r="K13" s="39" t="s">
        <v>307</v>
      </c>
      <c r="L13" s="40">
        <v>2</v>
      </c>
      <c r="M13" s="9">
        <v>2</v>
      </c>
      <c r="N13" s="11">
        <f t="shared" si="0"/>
        <v>4</v>
      </c>
      <c r="O13" s="12" t="str">
        <f>IF(AND(N13&gt;9,N13&lt;21),"ALTO",IF(AND(N13&gt;23),"MUY ALTO",IF(AND(N13&gt;5,N13&lt;9),"MEDIO","BAJO")))</f>
        <v>BAJO</v>
      </c>
      <c r="P13" s="10">
        <v>10</v>
      </c>
      <c r="Q13" s="9">
        <f t="shared" si="1"/>
        <v>40</v>
      </c>
      <c r="R13" s="13" t="str">
        <f>IF(AND(Q13&gt;149,Q13&lt;501),"Nivel 2",IF(AND(Q13&gt;599),"Nivel 1",IF(AND(Q13&gt;39,Q13&lt;121),"Nivel 3","Nivel 4")))</f>
        <v>Nivel 3</v>
      </c>
      <c r="S13" s="14" t="str">
        <f t="shared" si="2"/>
        <v>Aceptable</v>
      </c>
      <c r="T13" s="40">
        <v>1</v>
      </c>
      <c r="U13" s="26" t="s">
        <v>304</v>
      </c>
      <c r="V13" s="9" t="s">
        <v>229</v>
      </c>
      <c r="W13" s="10" t="s">
        <v>229</v>
      </c>
      <c r="X13" s="39" t="s">
        <v>308</v>
      </c>
      <c r="Y13" s="42" t="s">
        <v>309</v>
      </c>
      <c r="Z13" s="24" t="s">
        <v>229</v>
      </c>
    </row>
    <row r="14" spans="1:26" ht="177" customHeight="1" thickBot="1">
      <c r="A14" s="274"/>
      <c r="B14" s="276"/>
      <c r="C14" s="274"/>
      <c r="D14" s="296"/>
      <c r="E14" s="294"/>
      <c r="F14" s="39" t="s">
        <v>275</v>
      </c>
      <c r="G14" s="40" t="s">
        <v>93</v>
      </c>
      <c r="H14" s="39" t="s">
        <v>290</v>
      </c>
      <c r="I14" s="27" t="s">
        <v>291</v>
      </c>
      <c r="J14" s="43" t="s">
        <v>292</v>
      </c>
      <c r="K14" s="29" t="s">
        <v>293</v>
      </c>
      <c r="L14" s="40">
        <v>2</v>
      </c>
      <c r="M14" s="9">
        <v>4</v>
      </c>
      <c r="N14" s="11">
        <f t="shared" si="0"/>
        <v>8</v>
      </c>
      <c r="O14" s="12" t="str">
        <f>IF(AND(N14&gt;9,N14&lt;21),"ALTO",IF(AND(N14&gt;23),"MUY ALTO",IF(AND(N14&gt;5,N14&lt;9),"MEDIO","BAJO")))</f>
        <v>MEDIO</v>
      </c>
      <c r="P14" s="40">
        <v>10</v>
      </c>
      <c r="Q14" s="9">
        <f t="shared" si="1"/>
        <v>80</v>
      </c>
      <c r="R14" s="13" t="str">
        <f>IF(AND(Q14&gt;149,Q14&lt;501),"Nivel 2",IF(AND(Q14&gt;599),"Nivel 1",IF(AND(Q14&gt;39,Q14&lt;121),"Nivel 3","Nivel 4")))</f>
        <v>Nivel 3</v>
      </c>
      <c r="S14" s="14" t="str">
        <f t="shared" si="2"/>
        <v>Aceptable</v>
      </c>
      <c r="T14" s="40">
        <v>1</v>
      </c>
      <c r="U14" s="26" t="s">
        <v>234</v>
      </c>
      <c r="V14" s="9" t="s">
        <v>229</v>
      </c>
      <c r="W14" s="10" t="s">
        <v>229</v>
      </c>
      <c r="X14" s="39" t="s">
        <v>294</v>
      </c>
      <c r="Y14" s="42" t="s">
        <v>295</v>
      </c>
      <c r="Z14" s="24" t="s">
        <v>229</v>
      </c>
    </row>
    <row r="15" spans="1:26" ht="74.25" customHeight="1" thickBot="1">
      <c r="A15" s="274"/>
      <c r="B15" s="276"/>
      <c r="C15" s="274"/>
      <c r="D15" s="296"/>
      <c r="E15" s="294"/>
      <c r="F15" s="39" t="s">
        <v>271</v>
      </c>
      <c r="G15" s="40" t="s">
        <v>93</v>
      </c>
      <c r="H15" s="39" t="s">
        <v>273</v>
      </c>
      <c r="I15" s="24" t="s">
        <v>276</v>
      </c>
      <c r="J15" s="25" t="s">
        <v>277</v>
      </c>
      <c r="K15" s="41" t="s">
        <v>272</v>
      </c>
      <c r="L15" s="40">
        <v>2</v>
      </c>
      <c r="M15" s="9">
        <v>3</v>
      </c>
      <c r="N15" s="11">
        <f t="shared" si="0"/>
        <v>6</v>
      </c>
      <c r="O15" s="12" t="str">
        <f>IF(AND(N15&gt;9,N15&lt;21),"ALTO",IF(AND(N15&gt;23),"MUY ALTO",IF(AND(N15&gt;5,N15&lt;9),"MEDIO","BAJO")))</f>
        <v>MEDIO</v>
      </c>
      <c r="P15" s="40">
        <v>10</v>
      </c>
      <c r="Q15" s="9">
        <f t="shared" si="1"/>
        <v>60</v>
      </c>
      <c r="R15" s="13" t="str">
        <f>IF(AND(Q15&gt;149,Q15&lt;501),"Nivel 2",IF(AND(Q15&gt;599),"Nivel 1",IF(AND(Q15&gt;39,Q15&lt;121),"Nivel 3","Nivel 4")))</f>
        <v>Nivel 3</v>
      </c>
      <c r="S15" s="14" t="str">
        <f t="shared" si="2"/>
        <v>Aceptable</v>
      </c>
      <c r="T15" s="40">
        <v>1</v>
      </c>
      <c r="U15" s="26" t="s">
        <v>274</v>
      </c>
      <c r="V15" s="9" t="s">
        <v>229</v>
      </c>
      <c r="W15" s="10" t="s">
        <v>229</v>
      </c>
      <c r="X15" s="39" t="s">
        <v>278</v>
      </c>
      <c r="Y15" s="39" t="s">
        <v>278</v>
      </c>
      <c r="Z15" s="24" t="s">
        <v>229</v>
      </c>
    </row>
    <row r="16" spans="1:26" ht="96.75" customHeight="1" thickBot="1">
      <c r="A16" s="274"/>
      <c r="B16" s="276"/>
      <c r="C16" s="274"/>
      <c r="D16" s="296"/>
      <c r="E16" s="294"/>
      <c r="F16" s="29" t="s">
        <v>279</v>
      </c>
      <c r="G16" s="16" t="s">
        <v>94</v>
      </c>
      <c r="H16" s="21" t="s">
        <v>218</v>
      </c>
      <c r="I16" s="15" t="s">
        <v>216</v>
      </c>
      <c r="J16" s="31" t="s">
        <v>280</v>
      </c>
      <c r="K16" s="33" t="s">
        <v>281</v>
      </c>
      <c r="L16" s="16">
        <v>2</v>
      </c>
      <c r="M16" s="9">
        <v>3</v>
      </c>
      <c r="N16" s="17">
        <f t="shared" si="0"/>
        <v>6</v>
      </c>
      <c r="O16" s="18" t="str">
        <f t="shared" ref="O16:O28" si="3">IF(AND(N16&gt;9,N16&lt;21),"ALTO",IF(AND(N16&gt;23),"MUY ALTO",IF(AND(N16&gt;5,N16&lt;9),"MEDIO","BAJO")))</f>
        <v>MEDIO</v>
      </c>
      <c r="P16" s="16">
        <v>10</v>
      </c>
      <c r="Q16" s="15">
        <f t="shared" si="1"/>
        <v>60</v>
      </c>
      <c r="R16" s="19" t="str">
        <f t="shared" ref="R16:R28" si="4">IF(AND(Q16&gt;149,Q16&lt;501),"Nivel 2",IF(AND(Q16&gt;599),"Nivel 1",IF(AND(Q16&gt;39,Q16&lt;121),"Nivel 3","Nivel 4")))</f>
        <v>Nivel 3</v>
      </c>
      <c r="S16" s="20" t="str">
        <f t="shared" si="2"/>
        <v>Aceptable</v>
      </c>
      <c r="T16" s="16">
        <v>1</v>
      </c>
      <c r="U16" s="34" t="s">
        <v>237</v>
      </c>
      <c r="V16" s="9" t="s">
        <v>229</v>
      </c>
      <c r="W16" s="10" t="s">
        <v>229</v>
      </c>
      <c r="X16" s="29" t="s">
        <v>282</v>
      </c>
      <c r="Y16" s="30" t="s">
        <v>283</v>
      </c>
      <c r="Z16" s="27" t="s">
        <v>217</v>
      </c>
    </row>
    <row r="17" spans="1:26" ht="93.75" customHeight="1" thickBot="1">
      <c r="A17" s="274"/>
      <c r="B17" s="276"/>
      <c r="C17" s="274"/>
      <c r="D17" s="296"/>
      <c r="E17" s="294"/>
      <c r="F17" s="29" t="s">
        <v>238</v>
      </c>
      <c r="G17" s="16" t="s">
        <v>92</v>
      </c>
      <c r="H17" s="29" t="s">
        <v>239</v>
      </c>
      <c r="I17" s="29" t="s">
        <v>240</v>
      </c>
      <c r="J17" s="32" t="s">
        <v>219</v>
      </c>
      <c r="K17" s="32" t="s">
        <v>248</v>
      </c>
      <c r="L17" s="16">
        <v>2</v>
      </c>
      <c r="M17" s="9">
        <v>2</v>
      </c>
      <c r="N17" s="17">
        <f t="shared" si="0"/>
        <v>4</v>
      </c>
      <c r="O17" s="18" t="str">
        <f>IF(AND(N17&gt;9,N17&lt;21),"ALTO",IF(AND(N17&gt;23),"MUY ALTO",IF(AND(N17&gt;5,N17&lt;9),"MEDIO","BAJO")))</f>
        <v>BAJO</v>
      </c>
      <c r="P17" s="16">
        <v>10</v>
      </c>
      <c r="Q17" s="15">
        <f t="shared" si="1"/>
        <v>40</v>
      </c>
      <c r="R17" s="19" t="str">
        <f>IF(AND(Q17&gt;149,Q17&lt;501),"Nivel 2",IF(AND(Q17&gt;599),"Nivel 1",IF(AND(Q17&gt;39,Q17&lt;121),"Nivel 3","Nivel 4")))</f>
        <v>Nivel 3</v>
      </c>
      <c r="S17" s="20" t="str">
        <f t="shared" si="2"/>
        <v>Aceptable</v>
      </c>
      <c r="T17" s="16">
        <v>1</v>
      </c>
      <c r="U17" s="34" t="s">
        <v>284</v>
      </c>
      <c r="V17" s="9" t="s">
        <v>229</v>
      </c>
      <c r="W17" s="10" t="s">
        <v>229</v>
      </c>
      <c r="X17" s="35" t="s">
        <v>229</v>
      </c>
      <c r="Y17" s="36" t="s">
        <v>220</v>
      </c>
      <c r="Z17" s="35" t="s">
        <v>229</v>
      </c>
    </row>
    <row r="18" spans="1:26" ht="150.75" customHeight="1" thickBot="1">
      <c r="A18" s="274"/>
      <c r="B18" s="276"/>
      <c r="C18" s="274"/>
      <c r="D18" s="296"/>
      <c r="E18" s="294"/>
      <c r="F18" s="29" t="s">
        <v>241</v>
      </c>
      <c r="G18" s="16" t="s">
        <v>95</v>
      </c>
      <c r="H18" s="35" t="s">
        <v>221</v>
      </c>
      <c r="I18" s="35" t="s">
        <v>229</v>
      </c>
      <c r="J18" s="37" t="s">
        <v>229</v>
      </c>
      <c r="K18" s="38" t="s">
        <v>285</v>
      </c>
      <c r="L18" s="16">
        <v>2</v>
      </c>
      <c r="M18" s="9">
        <v>3</v>
      </c>
      <c r="N18" s="17">
        <f t="shared" si="0"/>
        <v>6</v>
      </c>
      <c r="O18" s="18" t="str">
        <f t="shared" si="3"/>
        <v>MEDIO</v>
      </c>
      <c r="P18" s="16">
        <v>10</v>
      </c>
      <c r="Q18" s="15">
        <f t="shared" si="1"/>
        <v>60</v>
      </c>
      <c r="R18" s="19" t="str">
        <f t="shared" si="4"/>
        <v>Nivel 3</v>
      </c>
      <c r="S18" s="20" t="str">
        <f t="shared" si="2"/>
        <v>Aceptable</v>
      </c>
      <c r="T18" s="16">
        <v>1</v>
      </c>
      <c r="U18" s="34" t="s">
        <v>286</v>
      </c>
      <c r="V18" s="9" t="s">
        <v>229</v>
      </c>
      <c r="W18" s="10" t="s">
        <v>229</v>
      </c>
      <c r="X18" s="35" t="s">
        <v>229</v>
      </c>
      <c r="Y18" s="36" t="s">
        <v>222</v>
      </c>
      <c r="Z18" s="35" t="s">
        <v>229</v>
      </c>
    </row>
    <row r="19" spans="1:26" ht="148.5" customHeight="1" thickBot="1">
      <c r="A19" s="274"/>
      <c r="B19" s="276"/>
      <c r="C19" s="274"/>
      <c r="D19" s="296"/>
      <c r="E19" s="294"/>
      <c r="F19" s="29" t="s">
        <v>242</v>
      </c>
      <c r="G19" s="16" t="s">
        <v>95</v>
      </c>
      <c r="H19" s="29" t="s">
        <v>287</v>
      </c>
      <c r="I19" s="35" t="s">
        <v>229</v>
      </c>
      <c r="J19" s="37" t="s">
        <v>229</v>
      </c>
      <c r="K19" s="38" t="s">
        <v>255</v>
      </c>
      <c r="L19" s="16">
        <v>2</v>
      </c>
      <c r="M19" s="9">
        <v>3</v>
      </c>
      <c r="N19" s="17">
        <f t="shared" si="0"/>
        <v>6</v>
      </c>
      <c r="O19" s="18" t="str">
        <f t="shared" si="3"/>
        <v>MEDIO</v>
      </c>
      <c r="P19" s="16">
        <v>10</v>
      </c>
      <c r="Q19" s="15">
        <f t="shared" si="1"/>
        <v>60</v>
      </c>
      <c r="R19" s="19" t="str">
        <f t="shared" si="4"/>
        <v>Nivel 3</v>
      </c>
      <c r="S19" s="20" t="str">
        <f t="shared" si="2"/>
        <v>Aceptable</v>
      </c>
      <c r="T19" s="16">
        <v>1</v>
      </c>
      <c r="U19" s="34" t="s">
        <v>286</v>
      </c>
      <c r="V19" s="9" t="s">
        <v>229</v>
      </c>
      <c r="W19" s="10" t="s">
        <v>229</v>
      </c>
      <c r="X19" s="35" t="s">
        <v>229</v>
      </c>
      <c r="Y19" s="36" t="s">
        <v>250</v>
      </c>
      <c r="Z19" s="35" t="s">
        <v>229</v>
      </c>
    </row>
    <row r="20" spans="1:26" ht="163.5" customHeight="1" thickBot="1">
      <c r="A20" s="274"/>
      <c r="B20" s="276"/>
      <c r="C20" s="274"/>
      <c r="D20" s="296"/>
      <c r="E20" s="294"/>
      <c r="F20" s="29" t="s">
        <v>243</v>
      </c>
      <c r="G20" s="16" t="s">
        <v>95</v>
      </c>
      <c r="H20" s="35" t="s">
        <v>246</v>
      </c>
      <c r="I20" s="35" t="s">
        <v>229</v>
      </c>
      <c r="J20" s="37" t="s">
        <v>229</v>
      </c>
      <c r="K20" s="38" t="s">
        <v>253</v>
      </c>
      <c r="L20" s="16">
        <v>2</v>
      </c>
      <c r="M20" s="9">
        <v>2</v>
      </c>
      <c r="N20" s="17">
        <f t="shared" si="0"/>
        <v>4</v>
      </c>
      <c r="O20" s="18" t="str">
        <f t="shared" si="3"/>
        <v>BAJO</v>
      </c>
      <c r="P20" s="16">
        <v>25</v>
      </c>
      <c r="Q20" s="15">
        <f t="shared" si="1"/>
        <v>100</v>
      </c>
      <c r="R20" s="19" t="str">
        <f t="shared" si="4"/>
        <v>Nivel 3</v>
      </c>
      <c r="S20" s="20" t="str">
        <f t="shared" si="2"/>
        <v>Aceptable</v>
      </c>
      <c r="T20" s="16">
        <v>1</v>
      </c>
      <c r="U20" s="34" t="s">
        <v>286</v>
      </c>
      <c r="V20" s="9" t="s">
        <v>229</v>
      </c>
      <c r="W20" s="10" t="s">
        <v>229</v>
      </c>
      <c r="X20" s="35" t="s">
        <v>229</v>
      </c>
      <c r="Y20" s="36" t="s">
        <v>250</v>
      </c>
      <c r="Z20" s="35" t="s">
        <v>229</v>
      </c>
    </row>
    <row r="21" spans="1:26" ht="162.75" customHeight="1" thickBot="1">
      <c r="A21" s="274"/>
      <c r="B21" s="276"/>
      <c r="C21" s="274"/>
      <c r="D21" s="296"/>
      <c r="E21" s="294"/>
      <c r="F21" s="29" t="s">
        <v>244</v>
      </c>
      <c r="G21" s="16" t="s">
        <v>95</v>
      </c>
      <c r="H21" s="35" t="s">
        <v>247</v>
      </c>
      <c r="I21" s="35" t="s">
        <v>229</v>
      </c>
      <c r="J21" s="37" t="s">
        <v>229</v>
      </c>
      <c r="K21" s="38" t="s">
        <v>252</v>
      </c>
      <c r="L21" s="16">
        <v>2</v>
      </c>
      <c r="M21" s="9">
        <v>2</v>
      </c>
      <c r="N21" s="17">
        <f t="shared" si="0"/>
        <v>4</v>
      </c>
      <c r="O21" s="18" t="str">
        <f t="shared" si="3"/>
        <v>BAJO</v>
      </c>
      <c r="P21" s="16">
        <v>25</v>
      </c>
      <c r="Q21" s="15">
        <f t="shared" si="1"/>
        <v>100</v>
      </c>
      <c r="R21" s="19" t="str">
        <f t="shared" si="4"/>
        <v>Nivel 3</v>
      </c>
      <c r="S21" s="20" t="str">
        <f t="shared" si="2"/>
        <v>Aceptable</v>
      </c>
      <c r="T21" s="16">
        <v>1</v>
      </c>
      <c r="U21" s="34" t="s">
        <v>286</v>
      </c>
      <c r="V21" s="24" t="s">
        <v>254</v>
      </c>
      <c r="W21" s="24" t="s">
        <v>229</v>
      </c>
      <c r="X21" s="35" t="s">
        <v>229</v>
      </c>
      <c r="Y21" s="36" t="s">
        <v>250</v>
      </c>
      <c r="Z21" s="35" t="s">
        <v>229</v>
      </c>
    </row>
    <row r="22" spans="1:26" ht="153" customHeight="1" thickBot="1">
      <c r="A22" s="274"/>
      <c r="B22" s="276"/>
      <c r="C22" s="274"/>
      <c r="D22" s="296"/>
      <c r="E22" s="294"/>
      <c r="F22" s="29" t="s">
        <v>245</v>
      </c>
      <c r="G22" s="16" t="s">
        <v>95</v>
      </c>
      <c r="H22" s="35" t="s">
        <v>249</v>
      </c>
      <c r="I22" s="35" t="s">
        <v>229</v>
      </c>
      <c r="J22" s="37" t="s">
        <v>229</v>
      </c>
      <c r="K22" s="38" t="s">
        <v>251</v>
      </c>
      <c r="L22" s="16">
        <v>2</v>
      </c>
      <c r="M22" s="9">
        <v>2</v>
      </c>
      <c r="N22" s="17">
        <f t="shared" si="0"/>
        <v>4</v>
      </c>
      <c r="O22" s="18" t="str">
        <f t="shared" si="3"/>
        <v>BAJO</v>
      </c>
      <c r="P22" s="16">
        <v>25</v>
      </c>
      <c r="Q22" s="15">
        <f t="shared" si="1"/>
        <v>100</v>
      </c>
      <c r="R22" s="19" t="str">
        <f t="shared" si="4"/>
        <v>Nivel 3</v>
      </c>
      <c r="S22" s="20" t="str">
        <f t="shared" si="2"/>
        <v>Aceptable</v>
      </c>
      <c r="T22" s="16">
        <v>1</v>
      </c>
      <c r="U22" s="34" t="s">
        <v>286</v>
      </c>
      <c r="V22" s="9" t="s">
        <v>229</v>
      </c>
      <c r="W22" s="10" t="s">
        <v>229</v>
      </c>
      <c r="X22" s="35" t="s">
        <v>229</v>
      </c>
      <c r="Y22" s="36" t="s">
        <v>250</v>
      </c>
      <c r="Z22" s="35" t="s">
        <v>229</v>
      </c>
    </row>
    <row r="23" spans="1:26" ht="136.5" customHeight="1" thickBot="1">
      <c r="A23" s="274"/>
      <c r="B23" s="276"/>
      <c r="C23" s="274"/>
      <c r="D23" s="296"/>
      <c r="E23" s="294"/>
      <c r="F23" s="29" t="s">
        <v>258</v>
      </c>
      <c r="G23" s="16" t="s">
        <v>103</v>
      </c>
      <c r="H23" s="35" t="s">
        <v>288</v>
      </c>
      <c r="I23" s="35" t="s">
        <v>259</v>
      </c>
      <c r="J23" s="37" t="s">
        <v>229</v>
      </c>
      <c r="K23" s="39" t="s">
        <v>260</v>
      </c>
      <c r="L23" s="16">
        <v>2</v>
      </c>
      <c r="M23" s="9">
        <v>3</v>
      </c>
      <c r="N23" s="17">
        <f t="shared" si="0"/>
        <v>6</v>
      </c>
      <c r="O23" s="18" t="str">
        <f t="shared" si="3"/>
        <v>MEDIO</v>
      </c>
      <c r="P23" s="16">
        <v>10</v>
      </c>
      <c r="Q23" s="15">
        <f t="shared" si="1"/>
        <v>60</v>
      </c>
      <c r="R23" s="19" t="str">
        <f t="shared" si="4"/>
        <v>Nivel 3</v>
      </c>
      <c r="S23" s="20" t="str">
        <f t="shared" si="2"/>
        <v>Aceptable</v>
      </c>
      <c r="T23" s="16">
        <v>1</v>
      </c>
      <c r="U23" s="34" t="s">
        <v>261</v>
      </c>
      <c r="V23" s="35" t="s">
        <v>229</v>
      </c>
      <c r="W23" s="36" t="s">
        <v>229</v>
      </c>
      <c r="X23" s="35" t="s">
        <v>256</v>
      </c>
      <c r="Y23" s="30" t="s">
        <v>257</v>
      </c>
      <c r="Z23" s="29" t="s">
        <v>229</v>
      </c>
    </row>
    <row r="24" spans="1:26" ht="147.75" customHeight="1" thickBot="1">
      <c r="A24" s="274"/>
      <c r="B24" s="276"/>
      <c r="C24" s="274"/>
      <c r="D24" s="296"/>
      <c r="E24" s="294"/>
      <c r="F24" s="29" t="s">
        <v>296</v>
      </c>
      <c r="G24" s="16" t="s">
        <v>103</v>
      </c>
      <c r="H24" s="29" t="s">
        <v>297</v>
      </c>
      <c r="I24" s="35" t="s">
        <v>298</v>
      </c>
      <c r="J24" s="37" t="s">
        <v>299</v>
      </c>
      <c r="K24" s="39" t="s">
        <v>300</v>
      </c>
      <c r="L24" s="16">
        <v>2</v>
      </c>
      <c r="M24" s="9">
        <v>3</v>
      </c>
      <c r="N24" s="17">
        <f t="shared" si="0"/>
        <v>6</v>
      </c>
      <c r="O24" s="18" t="str">
        <f t="shared" si="3"/>
        <v>MEDIO</v>
      </c>
      <c r="P24" s="16">
        <v>10</v>
      </c>
      <c r="Q24" s="15">
        <f t="shared" si="1"/>
        <v>60</v>
      </c>
      <c r="R24" s="19" t="str">
        <f t="shared" si="4"/>
        <v>Nivel 3</v>
      </c>
      <c r="S24" s="20" t="str">
        <f t="shared" si="2"/>
        <v>Aceptable</v>
      </c>
      <c r="T24" s="16">
        <v>1</v>
      </c>
      <c r="U24" s="34" t="s">
        <v>314</v>
      </c>
      <c r="V24" s="35" t="s">
        <v>229</v>
      </c>
      <c r="W24" s="36" t="s">
        <v>229</v>
      </c>
      <c r="X24" s="35" t="s">
        <v>301</v>
      </c>
      <c r="Y24" s="30" t="s">
        <v>315</v>
      </c>
      <c r="Z24" s="29" t="s">
        <v>229</v>
      </c>
    </row>
    <row r="25" spans="1:26" ht="123" customHeight="1" thickBot="1">
      <c r="A25" s="274"/>
      <c r="B25" s="276"/>
      <c r="C25" s="274"/>
      <c r="D25" s="296"/>
      <c r="E25" s="294"/>
      <c r="F25" s="29" t="s">
        <v>310</v>
      </c>
      <c r="G25" s="16" t="s">
        <v>103</v>
      </c>
      <c r="H25" s="29" t="s">
        <v>311</v>
      </c>
      <c r="I25" s="35" t="s">
        <v>229</v>
      </c>
      <c r="J25" s="37" t="s">
        <v>229</v>
      </c>
      <c r="K25" s="39" t="s">
        <v>312</v>
      </c>
      <c r="L25" s="16">
        <v>2</v>
      </c>
      <c r="M25" s="9">
        <v>3</v>
      </c>
      <c r="N25" s="17">
        <f t="shared" si="0"/>
        <v>6</v>
      </c>
      <c r="O25" s="18" t="str">
        <f t="shared" si="3"/>
        <v>MEDIO</v>
      </c>
      <c r="P25" s="16">
        <v>25</v>
      </c>
      <c r="Q25" s="15">
        <f t="shared" si="1"/>
        <v>150</v>
      </c>
      <c r="R25" s="19" t="str">
        <f t="shared" si="4"/>
        <v>Nivel 2</v>
      </c>
      <c r="S25" s="20" t="str">
        <f t="shared" si="2"/>
        <v>No Aceptable o Aceptable con control específico</v>
      </c>
      <c r="T25" s="16">
        <v>1</v>
      </c>
      <c r="U25" s="34" t="s">
        <v>313</v>
      </c>
      <c r="V25" s="35" t="s">
        <v>229</v>
      </c>
      <c r="W25" s="36" t="s">
        <v>229</v>
      </c>
      <c r="X25" s="35" t="s">
        <v>229</v>
      </c>
      <c r="Y25" s="30" t="s">
        <v>312</v>
      </c>
      <c r="Z25" s="29" t="s">
        <v>229</v>
      </c>
    </row>
    <row r="26" spans="1:26" ht="109.5" customHeight="1" thickBot="1">
      <c r="A26" s="274"/>
      <c r="B26" s="276"/>
      <c r="C26" s="274"/>
      <c r="D26" s="296"/>
      <c r="E26" s="294"/>
      <c r="F26" s="21" t="s">
        <v>228</v>
      </c>
      <c r="G26" s="16" t="s">
        <v>232</v>
      </c>
      <c r="H26" s="29" t="s">
        <v>262</v>
      </c>
      <c r="I26" s="15" t="s">
        <v>229</v>
      </c>
      <c r="J26" s="30" t="s">
        <v>263</v>
      </c>
      <c r="K26" s="29" t="s">
        <v>230</v>
      </c>
      <c r="L26" s="16">
        <v>2</v>
      </c>
      <c r="M26" s="9">
        <v>3</v>
      </c>
      <c r="N26" s="17">
        <f t="shared" si="0"/>
        <v>6</v>
      </c>
      <c r="O26" s="18" t="str">
        <f t="shared" si="3"/>
        <v>MEDIO</v>
      </c>
      <c r="P26" s="16">
        <v>10</v>
      </c>
      <c r="Q26" s="15">
        <f t="shared" si="1"/>
        <v>60</v>
      </c>
      <c r="R26" s="19" t="str">
        <f t="shared" si="4"/>
        <v>Nivel 3</v>
      </c>
      <c r="S26" s="20" t="str">
        <f t="shared" si="2"/>
        <v>Aceptable</v>
      </c>
      <c r="T26" s="16">
        <v>1</v>
      </c>
      <c r="U26" s="34" t="s">
        <v>264</v>
      </c>
      <c r="V26" s="35" t="s">
        <v>229</v>
      </c>
      <c r="W26" s="36" t="s">
        <v>229</v>
      </c>
      <c r="X26" s="35" t="s">
        <v>231</v>
      </c>
      <c r="Y26" s="36" t="s">
        <v>265</v>
      </c>
      <c r="Z26" s="35" t="s">
        <v>229</v>
      </c>
    </row>
    <row r="27" spans="1:26" ht="111" customHeight="1" thickBot="1">
      <c r="A27" s="274"/>
      <c r="B27" s="276"/>
      <c r="C27" s="274"/>
      <c r="D27" s="296"/>
      <c r="E27" s="294"/>
      <c r="F27" s="21" t="s">
        <v>233</v>
      </c>
      <c r="G27" s="16" t="s">
        <v>232</v>
      </c>
      <c r="H27" s="21" t="s">
        <v>266</v>
      </c>
      <c r="I27" s="15" t="s">
        <v>229</v>
      </c>
      <c r="J27" s="16" t="s">
        <v>229</v>
      </c>
      <c r="K27" s="21" t="s">
        <v>230</v>
      </c>
      <c r="L27" s="16">
        <v>2</v>
      </c>
      <c r="M27" s="9">
        <v>3</v>
      </c>
      <c r="N27" s="17">
        <f t="shared" si="0"/>
        <v>6</v>
      </c>
      <c r="O27" s="18" t="str">
        <f t="shared" si="3"/>
        <v>MEDIO</v>
      </c>
      <c r="P27" s="16">
        <v>10</v>
      </c>
      <c r="Q27" s="15">
        <f t="shared" si="1"/>
        <v>60</v>
      </c>
      <c r="R27" s="19" t="str">
        <f t="shared" si="4"/>
        <v>Nivel 3</v>
      </c>
      <c r="S27" s="20" t="str">
        <f t="shared" si="2"/>
        <v>Aceptable</v>
      </c>
      <c r="T27" s="16">
        <v>1</v>
      </c>
      <c r="U27" s="34" t="s">
        <v>234</v>
      </c>
      <c r="V27" s="35" t="s">
        <v>229</v>
      </c>
      <c r="W27" s="36" t="s">
        <v>229</v>
      </c>
      <c r="X27" s="35" t="s">
        <v>231</v>
      </c>
      <c r="Y27" s="36" t="s">
        <v>265</v>
      </c>
      <c r="Z27" s="35" t="s">
        <v>229</v>
      </c>
    </row>
    <row r="28" spans="1:26" ht="138" customHeight="1">
      <c r="A28" s="274"/>
      <c r="B28" s="276"/>
      <c r="C28" s="274"/>
      <c r="D28" s="296"/>
      <c r="E28" s="294"/>
      <c r="F28" s="21" t="s">
        <v>289</v>
      </c>
      <c r="G28" s="16" t="s">
        <v>232</v>
      </c>
      <c r="H28" s="29" t="s">
        <v>267</v>
      </c>
      <c r="I28" s="35" t="s">
        <v>270</v>
      </c>
      <c r="J28" s="36" t="s">
        <v>18</v>
      </c>
      <c r="K28" s="29" t="s">
        <v>230</v>
      </c>
      <c r="L28" s="16">
        <v>6</v>
      </c>
      <c r="M28" s="9">
        <v>3</v>
      </c>
      <c r="N28" s="17">
        <f t="shared" si="0"/>
        <v>18</v>
      </c>
      <c r="O28" s="18" t="str">
        <f t="shared" si="3"/>
        <v>ALTO</v>
      </c>
      <c r="P28" s="16">
        <v>25</v>
      </c>
      <c r="Q28" s="15">
        <f t="shared" si="1"/>
        <v>450</v>
      </c>
      <c r="R28" s="19" t="str">
        <f t="shared" si="4"/>
        <v>Nivel 2</v>
      </c>
      <c r="S28" s="20" t="str">
        <f t="shared" si="2"/>
        <v>No Aceptable o Aceptable con control específico</v>
      </c>
      <c r="T28" s="16">
        <v>1</v>
      </c>
      <c r="U28" s="34" t="s">
        <v>269</v>
      </c>
      <c r="V28" s="35" t="s">
        <v>229</v>
      </c>
      <c r="W28" s="36" t="s">
        <v>229</v>
      </c>
      <c r="X28" s="35" t="s">
        <v>231</v>
      </c>
      <c r="Y28" s="36" t="s">
        <v>265</v>
      </c>
      <c r="Z28" s="35" t="s">
        <v>229</v>
      </c>
    </row>
    <row r="29" spans="1:26" ht="13.5" thickBot="1"/>
    <row r="30" spans="1:26" ht="73.5" customHeight="1" thickBot="1">
      <c r="D30" s="23" t="s">
        <v>208</v>
      </c>
      <c r="E30" s="279" t="s">
        <v>321</v>
      </c>
      <c r="F30" s="280"/>
      <c r="G30" s="280"/>
      <c r="H30" s="280"/>
      <c r="I30" s="280"/>
      <c r="J30" s="280"/>
      <c r="K30" s="280"/>
      <c r="L30" s="280"/>
      <c r="M30" s="280"/>
      <c r="N30" s="280"/>
      <c r="O30" s="280"/>
      <c r="P30" s="280"/>
      <c r="Q30" s="280"/>
      <c r="R30" s="281"/>
      <c r="S30" s="22" t="s">
        <v>397</v>
      </c>
      <c r="U30" s="22" t="s">
        <v>398</v>
      </c>
    </row>
  </sheetData>
  <mergeCells count="25">
    <mergeCell ref="A12:A28"/>
    <mergeCell ref="B12:B28"/>
    <mergeCell ref="C12:C28"/>
    <mergeCell ref="D12:D28"/>
    <mergeCell ref="E12:E28"/>
    <mergeCell ref="E30:R30"/>
    <mergeCell ref="S9:S10"/>
    <mergeCell ref="T9:U10"/>
    <mergeCell ref="V9:Z9"/>
    <mergeCell ref="V10:V11"/>
    <mergeCell ref="W10:W11"/>
    <mergeCell ref="X10:X11"/>
    <mergeCell ref="Y10:Y11"/>
    <mergeCell ref="Z10:Z11"/>
    <mergeCell ref="L9:R10"/>
    <mergeCell ref="A1:Z7"/>
    <mergeCell ref="A8:Z8"/>
    <mergeCell ref="A9:A11"/>
    <mergeCell ref="B9:B11"/>
    <mergeCell ref="C9:C11"/>
    <mergeCell ref="D9:D11"/>
    <mergeCell ref="E9:E11"/>
    <mergeCell ref="F9:G10"/>
    <mergeCell ref="H9:H11"/>
    <mergeCell ref="I9:K10"/>
  </mergeCells>
  <conditionalFormatting sqref="O12:O28">
    <cfRule type="containsText" dxfId="29" priority="8" operator="containsText" text="MUY ALTO">
      <formula>NOT(ISERROR(SEARCH("MUY ALTO",O12)))</formula>
    </cfRule>
    <cfRule type="containsText" dxfId="28" priority="9" operator="containsText" text="ALTO">
      <formula>NOT(ISERROR(SEARCH("ALTO",O12)))</formula>
    </cfRule>
    <cfRule type="containsText" dxfId="27" priority="10" operator="containsText" text="MEDIO">
      <formula>NOT(ISERROR(SEARCH("MEDIO",O12)))</formula>
    </cfRule>
    <cfRule type="containsText" dxfId="26" priority="11" operator="containsText" text="BAJO">
      <formula>NOT(ISERROR(SEARCH("BAJO",O12)))</formula>
    </cfRule>
  </conditionalFormatting>
  <conditionalFormatting sqref="R12:R28">
    <cfRule type="containsText" dxfId="25" priority="1" operator="containsText" text="Nivel 3">
      <formula>NOT(ISERROR(SEARCH("Nivel 3",R12)))</formula>
    </cfRule>
    <cfRule type="containsText" dxfId="24" priority="2" operator="containsText" text="Nivel 2">
      <formula>NOT(ISERROR(SEARCH("Nivel 2",R12)))</formula>
    </cfRule>
    <cfRule type="containsText" dxfId="23" priority="3" operator="containsText" text="Nivel 4">
      <formula>NOT(ISERROR(SEARCH("Nivel 4",R12)))</formula>
    </cfRule>
    <cfRule type="containsText" priority="4" operator="containsText" text="Nivel 4">
      <formula>NOT(ISERROR(SEARCH("Nivel 4",R12)))</formula>
    </cfRule>
    <cfRule type="containsText" dxfId="22" priority="5" operator="containsText" text="Nivel 3">
      <formula>NOT(ISERROR(SEARCH("Nivel 3",R12)))</formula>
    </cfRule>
    <cfRule type="containsText" dxfId="21" priority="6" operator="containsText" text="Nivel 3">
      <formula>NOT(ISERROR(SEARCH("Nivel 3",R12)))</formula>
    </cfRule>
    <cfRule type="containsText" dxfId="20" priority="7" operator="containsText" text="Nivel 1">
      <formula>NOT(ISERROR(SEARCH("Nivel 1",R12)))</formula>
    </cfRule>
  </conditionalFormatting>
  <dataValidations count="4">
    <dataValidation type="list" allowBlank="1" showInputMessage="1" showErrorMessage="1" sqref="L12:L28">
      <formula1>ND</formula1>
    </dataValidation>
    <dataValidation type="list" allowBlank="1" showInputMessage="1" showErrorMessage="1" sqref="M12:M28">
      <formula1>NE</formula1>
    </dataValidation>
    <dataValidation type="list" allowBlank="1" showInputMessage="1" showErrorMessage="1" sqref="P12:P28">
      <formula1>NC</formula1>
    </dataValidation>
    <dataValidation type="list" allowBlank="1" showInputMessage="1" showErrorMessage="1" sqref="G12:G28">
      <formula1>ri</formula1>
    </dataValidation>
  </dataValidations>
  <pageMargins left="0.3" right="0.13" top="0.28000000000000003" bottom="0.39" header="0.31496062992125984" footer="0.31496062992125984"/>
  <pageSetup scale="30" orientation="landscape" r:id="rId1"/>
  <drawing r:id="rId2"/>
</worksheet>
</file>

<file path=xl/worksheets/sheet18.xml><?xml version="1.0" encoding="utf-8"?>
<worksheet xmlns="http://schemas.openxmlformats.org/spreadsheetml/2006/main" xmlns:r="http://schemas.openxmlformats.org/officeDocument/2006/relationships">
  <dimension ref="A1:Z39"/>
  <sheetViews>
    <sheetView view="pageBreakPreview" topLeftCell="D35" zoomScale="70" zoomScaleNormal="50" zoomScaleSheetLayoutView="70" workbookViewId="0">
      <selection activeCell="S39" sqref="S39:U39"/>
    </sheetView>
  </sheetViews>
  <sheetFormatPr baseColWidth="10" defaultRowHeight="12.75"/>
  <cols>
    <col min="1" max="1" width="3.42578125" style="22" bestFit="1" customWidth="1"/>
    <col min="2" max="2" width="3.5703125" style="22" bestFit="1" customWidth="1"/>
    <col min="3" max="3" width="20" style="22" bestFit="1" customWidth="1"/>
    <col min="4" max="4" width="6.85546875" style="22" bestFit="1" customWidth="1"/>
    <col min="5" max="5" width="3.140625" style="22" bestFit="1" customWidth="1"/>
    <col min="6" max="6" width="29.28515625" style="22" bestFit="1" customWidth="1"/>
    <col min="7" max="7" width="24" style="22" bestFit="1" customWidth="1"/>
    <col min="8" max="8" width="25.85546875" style="22" bestFit="1" customWidth="1"/>
    <col min="9" max="9" width="21.140625" style="22" bestFit="1" customWidth="1"/>
    <col min="10" max="10" width="18.5703125" style="22" bestFit="1" customWidth="1"/>
    <col min="11" max="11" width="20" style="22" bestFit="1" customWidth="1"/>
    <col min="12" max="13" width="3.28515625" style="22" bestFit="1" customWidth="1"/>
    <col min="14" max="14" width="4" style="22" bestFit="1" customWidth="1"/>
    <col min="15" max="15" width="9.5703125" style="22" bestFit="1" customWidth="1"/>
    <col min="16" max="16" width="4" style="22" bestFit="1" customWidth="1"/>
    <col min="17" max="17" width="5.5703125" style="22" bestFit="1" customWidth="1"/>
    <col min="18" max="18" width="8" style="22" customWidth="1"/>
    <col min="19" max="19" width="24.7109375" style="22" bestFit="1" customWidth="1"/>
    <col min="20" max="20" width="3.42578125" style="22" bestFit="1" customWidth="1"/>
    <col min="21" max="21" width="29.28515625" style="22" bestFit="1" customWidth="1"/>
    <col min="22" max="22" width="11.28515625" style="22" customWidth="1"/>
    <col min="23" max="23" width="10.140625" style="22" customWidth="1"/>
    <col min="24" max="24" width="24.85546875" style="22" customWidth="1"/>
    <col min="25" max="25" width="27.85546875" style="22" customWidth="1"/>
    <col min="26" max="26" width="10.28515625" style="22" customWidth="1"/>
    <col min="27" max="16384" width="11.42578125" style="22"/>
  </cols>
  <sheetData>
    <row r="1" spans="1:26" ht="12.75" customHeight="1">
      <c r="A1" s="298" t="s">
        <v>316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row>
    <row r="2" spans="1:26" ht="20.25" customHeight="1">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row>
    <row r="3" spans="1:26" ht="12.75" customHeight="1">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row>
    <row r="4" spans="1:26" ht="12.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row>
    <row r="5" spans="1:26" ht="12.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row>
    <row r="6" spans="1:26" ht="1.5" customHeight="1">
      <c r="A6" s="298"/>
      <c r="B6" s="298"/>
      <c r="C6" s="298"/>
      <c r="D6" s="298"/>
      <c r="E6" s="298"/>
      <c r="F6" s="298"/>
      <c r="G6" s="298"/>
      <c r="H6" s="298"/>
      <c r="I6" s="298"/>
      <c r="J6" s="298"/>
      <c r="K6" s="298"/>
      <c r="L6" s="298"/>
      <c r="M6" s="298"/>
      <c r="N6" s="298"/>
      <c r="O6" s="298"/>
      <c r="P6" s="298"/>
      <c r="Q6" s="298"/>
      <c r="R6" s="298"/>
      <c r="S6" s="298"/>
      <c r="T6" s="298"/>
      <c r="U6" s="298"/>
      <c r="V6" s="298"/>
      <c r="W6" s="298"/>
      <c r="X6" s="298"/>
      <c r="Y6" s="298"/>
      <c r="Z6" s="298"/>
    </row>
    <row r="7" spans="1:26" ht="12.75" hidden="1" customHeight="1">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row>
    <row r="8" spans="1:26" ht="25.5" customHeight="1" thickBot="1">
      <c r="A8" s="309" t="s">
        <v>0</v>
      </c>
      <c r="B8" s="309"/>
      <c r="C8" s="309"/>
      <c r="D8" s="309"/>
      <c r="E8" s="309"/>
      <c r="F8" s="309"/>
      <c r="G8" s="309"/>
      <c r="H8" s="309"/>
      <c r="I8" s="309"/>
      <c r="J8" s="309"/>
      <c r="K8" s="309"/>
      <c r="L8" s="309"/>
      <c r="M8" s="309"/>
      <c r="N8" s="309"/>
      <c r="O8" s="309"/>
      <c r="P8" s="309"/>
      <c r="Q8" s="309"/>
      <c r="R8" s="309"/>
      <c r="S8" s="309"/>
      <c r="T8" s="309"/>
      <c r="U8" s="309"/>
      <c r="V8" s="309"/>
      <c r="W8" s="309"/>
      <c r="X8" s="309"/>
      <c r="Y8" s="309"/>
      <c r="Z8" s="310"/>
    </row>
    <row r="9" spans="1:26" ht="73.5" customHeight="1" thickBot="1">
      <c r="A9" s="299" t="s">
        <v>8</v>
      </c>
      <c r="B9" s="291" t="s">
        <v>7</v>
      </c>
      <c r="C9" s="291" t="s">
        <v>6</v>
      </c>
      <c r="D9" s="291" t="s">
        <v>9</v>
      </c>
      <c r="E9" s="291" t="s">
        <v>10</v>
      </c>
      <c r="F9" s="282" t="s">
        <v>13</v>
      </c>
      <c r="G9" s="283"/>
      <c r="H9" s="291" t="s">
        <v>12</v>
      </c>
      <c r="I9" s="282" t="s">
        <v>17</v>
      </c>
      <c r="J9" s="286"/>
      <c r="K9" s="283"/>
      <c r="L9" s="282" t="s">
        <v>26</v>
      </c>
      <c r="M9" s="286"/>
      <c r="N9" s="286"/>
      <c r="O9" s="286"/>
      <c r="P9" s="286"/>
      <c r="Q9" s="286"/>
      <c r="R9" s="283"/>
      <c r="S9" s="303" t="s">
        <v>27</v>
      </c>
      <c r="T9" s="305"/>
      <c r="U9" s="306"/>
      <c r="V9" s="312" t="s">
        <v>2</v>
      </c>
      <c r="W9" s="313"/>
      <c r="X9" s="313"/>
      <c r="Y9" s="313"/>
      <c r="Z9" s="314"/>
    </row>
    <row r="10" spans="1:26" ht="13.5" customHeight="1" thickBot="1">
      <c r="A10" s="300"/>
      <c r="B10" s="292"/>
      <c r="C10" s="292"/>
      <c r="D10" s="292"/>
      <c r="E10" s="292"/>
      <c r="F10" s="284"/>
      <c r="G10" s="285"/>
      <c r="H10" s="292"/>
      <c r="I10" s="287"/>
      <c r="J10" s="288"/>
      <c r="K10" s="289"/>
      <c r="L10" s="284"/>
      <c r="M10" s="290"/>
      <c r="N10" s="290"/>
      <c r="O10" s="290"/>
      <c r="P10" s="290"/>
      <c r="Q10" s="290"/>
      <c r="R10" s="285"/>
      <c r="S10" s="304"/>
      <c r="T10" s="307"/>
      <c r="U10" s="308"/>
      <c r="V10" s="277" t="s">
        <v>3</v>
      </c>
      <c r="W10" s="277" t="s">
        <v>4</v>
      </c>
      <c r="X10" s="277" t="s">
        <v>5</v>
      </c>
      <c r="Y10" s="277" t="s">
        <v>203</v>
      </c>
      <c r="Z10" s="311" t="s">
        <v>1</v>
      </c>
    </row>
    <row r="11" spans="1:26" ht="121.5" customHeight="1" thickBot="1">
      <c r="A11" s="301"/>
      <c r="B11" s="292"/>
      <c r="C11" s="292"/>
      <c r="D11" s="292"/>
      <c r="E11" s="292"/>
      <c r="F11" s="47" t="s">
        <v>14</v>
      </c>
      <c r="G11" s="47" t="s">
        <v>15</v>
      </c>
      <c r="H11" s="302"/>
      <c r="I11" s="49" t="s">
        <v>16</v>
      </c>
      <c r="J11" s="49" t="s">
        <v>18</v>
      </c>
      <c r="K11" s="48" t="s">
        <v>19</v>
      </c>
      <c r="L11" s="47" t="s">
        <v>21</v>
      </c>
      <c r="M11" s="47" t="s">
        <v>22</v>
      </c>
      <c r="N11" s="47" t="s">
        <v>20</v>
      </c>
      <c r="O11" s="47" t="s">
        <v>23</v>
      </c>
      <c r="P11" s="47" t="s">
        <v>31</v>
      </c>
      <c r="Q11" s="47" t="s">
        <v>24</v>
      </c>
      <c r="R11" s="47" t="s">
        <v>25</v>
      </c>
      <c r="S11" s="47" t="s">
        <v>28</v>
      </c>
      <c r="T11" s="48" t="s">
        <v>29</v>
      </c>
      <c r="U11" s="8" t="s">
        <v>30</v>
      </c>
      <c r="V11" s="278"/>
      <c r="W11" s="278"/>
      <c r="X11" s="278"/>
      <c r="Y11" s="278"/>
      <c r="Z11" s="311"/>
    </row>
    <row r="12" spans="1:26" ht="156" customHeight="1" thickBot="1">
      <c r="A12" s="273" t="s">
        <v>324</v>
      </c>
      <c r="B12" s="275" t="s">
        <v>320</v>
      </c>
      <c r="C12" s="273" t="s">
        <v>325</v>
      </c>
      <c r="D12" s="295" t="s">
        <v>326</v>
      </c>
      <c r="E12" s="293" t="s">
        <v>211</v>
      </c>
      <c r="F12" s="27" t="s">
        <v>369</v>
      </c>
      <c r="G12" s="10" t="s">
        <v>93</v>
      </c>
      <c r="H12" s="24" t="s">
        <v>212</v>
      </c>
      <c r="I12" s="24" t="s">
        <v>213</v>
      </c>
      <c r="J12" s="25" t="s">
        <v>214</v>
      </c>
      <c r="K12" s="27" t="s">
        <v>215</v>
      </c>
      <c r="L12" s="10">
        <v>2</v>
      </c>
      <c r="M12" s="9">
        <v>4</v>
      </c>
      <c r="N12" s="11">
        <f t="shared" ref="N12:N37" si="0">L12*M12</f>
        <v>8</v>
      </c>
      <c r="O12" s="12" t="str">
        <f t="shared" ref="O12:O17" si="1">IF(AND(N12&gt;9,N12&lt;21),"ALTO",IF(AND(N12&gt;23),"MUY ALTO",IF(AND(N12&gt;5,N12&lt;9),"MEDIO","BAJO")))</f>
        <v>MEDIO</v>
      </c>
      <c r="P12" s="10">
        <v>10</v>
      </c>
      <c r="Q12" s="9">
        <f t="shared" ref="Q12:Q37" si="2">N12*P12</f>
        <v>80</v>
      </c>
      <c r="R12" s="13" t="str">
        <f t="shared" ref="R12:R17" si="3">IF(AND(Q12&gt;149,Q12&lt;501),"Nivel 2",IF(AND(Q12&gt;599),"Nivel 1",IF(AND(Q12&gt;39,Q12&lt;121),"Nivel 3","Nivel 4")))</f>
        <v>Nivel 3</v>
      </c>
      <c r="S12" s="14" t="str">
        <f t="shared" ref="S12:S37" si="4">IF(AND(Q12&gt;149,Q12&lt;501),"No Aceptable o Aceptable con control específico",IF(AND(Q12&gt;599),"No Aceptable",IF(AND(Q12&gt;39,Q12&lt;121),"Aceptable","Aceptable")))</f>
        <v>Aceptable</v>
      </c>
      <c r="T12" s="10">
        <v>20</v>
      </c>
      <c r="U12" s="26" t="s">
        <v>234</v>
      </c>
      <c r="V12" s="9" t="s">
        <v>229</v>
      </c>
      <c r="W12" s="10" t="s">
        <v>229</v>
      </c>
      <c r="X12" s="27" t="s">
        <v>235</v>
      </c>
      <c r="Y12" s="43" t="s">
        <v>236</v>
      </c>
      <c r="Z12" s="24" t="s">
        <v>229</v>
      </c>
    </row>
    <row r="13" spans="1:26" ht="146.25" customHeight="1" thickBot="1">
      <c r="A13" s="274"/>
      <c r="B13" s="276"/>
      <c r="C13" s="274"/>
      <c r="D13" s="296"/>
      <c r="E13" s="294"/>
      <c r="F13" s="39" t="s">
        <v>302</v>
      </c>
      <c r="G13" s="40" t="s">
        <v>93</v>
      </c>
      <c r="H13" s="39" t="s">
        <v>303</v>
      </c>
      <c r="I13" s="24" t="s">
        <v>306</v>
      </c>
      <c r="J13" s="25" t="s">
        <v>305</v>
      </c>
      <c r="K13" s="39" t="s">
        <v>307</v>
      </c>
      <c r="L13" s="40">
        <v>2</v>
      </c>
      <c r="M13" s="9">
        <v>3</v>
      </c>
      <c r="N13" s="11">
        <f t="shared" si="0"/>
        <v>6</v>
      </c>
      <c r="O13" s="12" t="str">
        <f t="shared" si="1"/>
        <v>MEDIO</v>
      </c>
      <c r="P13" s="10">
        <v>10</v>
      </c>
      <c r="Q13" s="9">
        <f t="shared" si="2"/>
        <v>60</v>
      </c>
      <c r="R13" s="13" t="str">
        <f t="shared" si="3"/>
        <v>Nivel 3</v>
      </c>
      <c r="S13" s="14" t="str">
        <f t="shared" si="4"/>
        <v>Aceptable</v>
      </c>
      <c r="T13" s="10">
        <v>20</v>
      </c>
      <c r="U13" s="26" t="s">
        <v>304</v>
      </c>
      <c r="V13" s="9" t="s">
        <v>229</v>
      </c>
      <c r="W13" s="10" t="s">
        <v>229</v>
      </c>
      <c r="X13" s="39" t="s">
        <v>308</v>
      </c>
      <c r="Y13" s="42" t="s">
        <v>309</v>
      </c>
      <c r="Z13" s="24" t="s">
        <v>229</v>
      </c>
    </row>
    <row r="14" spans="1:26" ht="177" customHeight="1" thickBot="1">
      <c r="A14" s="274"/>
      <c r="B14" s="276"/>
      <c r="C14" s="274"/>
      <c r="D14" s="296"/>
      <c r="E14" s="294"/>
      <c r="F14" s="39" t="s">
        <v>275</v>
      </c>
      <c r="G14" s="40" t="s">
        <v>93</v>
      </c>
      <c r="H14" s="39" t="s">
        <v>290</v>
      </c>
      <c r="I14" s="27" t="s">
        <v>291</v>
      </c>
      <c r="J14" s="43" t="s">
        <v>292</v>
      </c>
      <c r="K14" s="29" t="s">
        <v>293</v>
      </c>
      <c r="L14" s="40">
        <v>2</v>
      </c>
      <c r="M14" s="9">
        <v>4</v>
      </c>
      <c r="N14" s="11">
        <f t="shared" si="0"/>
        <v>8</v>
      </c>
      <c r="O14" s="12" t="str">
        <f t="shared" si="1"/>
        <v>MEDIO</v>
      </c>
      <c r="P14" s="40">
        <v>10</v>
      </c>
      <c r="Q14" s="9">
        <f t="shared" si="2"/>
        <v>80</v>
      </c>
      <c r="R14" s="13" t="str">
        <f t="shared" si="3"/>
        <v>Nivel 3</v>
      </c>
      <c r="S14" s="14" t="str">
        <f t="shared" si="4"/>
        <v>Aceptable</v>
      </c>
      <c r="T14" s="10">
        <v>20</v>
      </c>
      <c r="U14" s="26" t="s">
        <v>234</v>
      </c>
      <c r="V14" s="9" t="s">
        <v>229</v>
      </c>
      <c r="W14" s="10" t="s">
        <v>229</v>
      </c>
      <c r="X14" s="39" t="s">
        <v>294</v>
      </c>
      <c r="Y14" s="42" t="s">
        <v>295</v>
      </c>
      <c r="Z14" s="24" t="s">
        <v>229</v>
      </c>
    </row>
    <row r="15" spans="1:26" ht="114" customHeight="1" thickBot="1">
      <c r="A15" s="274"/>
      <c r="B15" s="276"/>
      <c r="C15" s="274"/>
      <c r="D15" s="296"/>
      <c r="E15" s="294"/>
      <c r="F15" s="39" t="s">
        <v>334</v>
      </c>
      <c r="G15" s="40" t="s">
        <v>93</v>
      </c>
      <c r="H15" s="39" t="s">
        <v>335</v>
      </c>
      <c r="I15" s="27" t="s">
        <v>229</v>
      </c>
      <c r="J15" s="43" t="s">
        <v>229</v>
      </c>
      <c r="K15" s="29" t="s">
        <v>336</v>
      </c>
      <c r="L15" s="40">
        <v>2</v>
      </c>
      <c r="M15" s="9">
        <v>3</v>
      </c>
      <c r="N15" s="11">
        <f t="shared" si="0"/>
        <v>6</v>
      </c>
      <c r="O15" s="12" t="str">
        <f t="shared" si="1"/>
        <v>MEDIO</v>
      </c>
      <c r="P15" s="40">
        <v>10</v>
      </c>
      <c r="Q15" s="9">
        <f t="shared" si="2"/>
        <v>60</v>
      </c>
      <c r="R15" s="13" t="str">
        <f t="shared" si="3"/>
        <v>Nivel 3</v>
      </c>
      <c r="S15" s="14" t="str">
        <f t="shared" si="4"/>
        <v>Aceptable</v>
      </c>
      <c r="T15" s="10">
        <v>20</v>
      </c>
      <c r="U15" s="26" t="s">
        <v>340</v>
      </c>
      <c r="V15" s="9" t="s">
        <v>332</v>
      </c>
      <c r="W15" s="10" t="s">
        <v>229</v>
      </c>
      <c r="X15" s="39" t="s">
        <v>339</v>
      </c>
      <c r="Y15" s="42" t="s">
        <v>337</v>
      </c>
      <c r="Z15" s="24" t="s">
        <v>338</v>
      </c>
    </row>
    <row r="16" spans="1:26" ht="74.25" customHeight="1" thickBot="1">
      <c r="A16" s="274"/>
      <c r="B16" s="276"/>
      <c r="C16" s="274"/>
      <c r="D16" s="296"/>
      <c r="E16" s="294"/>
      <c r="F16" s="39" t="s">
        <v>271</v>
      </c>
      <c r="G16" s="40" t="s">
        <v>93</v>
      </c>
      <c r="H16" s="39" t="s">
        <v>273</v>
      </c>
      <c r="I16" s="24" t="s">
        <v>276</v>
      </c>
      <c r="J16" s="25" t="s">
        <v>277</v>
      </c>
      <c r="K16" s="29" t="s">
        <v>272</v>
      </c>
      <c r="L16" s="40">
        <v>2</v>
      </c>
      <c r="M16" s="9">
        <v>3</v>
      </c>
      <c r="N16" s="11">
        <f t="shared" si="0"/>
        <v>6</v>
      </c>
      <c r="O16" s="12" t="str">
        <f t="shared" si="1"/>
        <v>MEDIO</v>
      </c>
      <c r="P16" s="40">
        <v>10</v>
      </c>
      <c r="Q16" s="9">
        <f t="shared" si="2"/>
        <v>60</v>
      </c>
      <c r="R16" s="13" t="str">
        <f t="shared" si="3"/>
        <v>Nivel 3</v>
      </c>
      <c r="S16" s="14" t="str">
        <f t="shared" si="4"/>
        <v>Aceptable</v>
      </c>
      <c r="T16" s="10">
        <v>20</v>
      </c>
      <c r="U16" s="26" t="s">
        <v>274</v>
      </c>
      <c r="V16" s="9" t="s">
        <v>229</v>
      </c>
      <c r="W16" s="10" t="s">
        <v>229</v>
      </c>
      <c r="X16" s="39" t="s">
        <v>278</v>
      </c>
      <c r="Y16" s="39" t="s">
        <v>278</v>
      </c>
      <c r="Z16" s="24" t="s">
        <v>229</v>
      </c>
    </row>
    <row r="17" spans="1:26" ht="129" customHeight="1" thickBot="1">
      <c r="A17" s="274"/>
      <c r="B17" s="276"/>
      <c r="C17" s="274"/>
      <c r="D17" s="296"/>
      <c r="E17" s="294"/>
      <c r="F17" s="39" t="s">
        <v>371</v>
      </c>
      <c r="G17" s="40" t="s">
        <v>94</v>
      </c>
      <c r="H17" s="39" t="s">
        <v>372</v>
      </c>
      <c r="I17" s="39" t="s">
        <v>373</v>
      </c>
      <c r="J17" s="62" t="s">
        <v>305</v>
      </c>
      <c r="K17" s="39" t="s">
        <v>374</v>
      </c>
      <c r="L17" s="40">
        <v>6</v>
      </c>
      <c r="M17" s="9">
        <v>3</v>
      </c>
      <c r="N17" s="11">
        <f t="shared" si="0"/>
        <v>18</v>
      </c>
      <c r="O17" s="12" t="str">
        <f t="shared" si="1"/>
        <v>ALTO</v>
      </c>
      <c r="P17" s="40">
        <v>25</v>
      </c>
      <c r="Q17" s="9">
        <f t="shared" si="2"/>
        <v>450</v>
      </c>
      <c r="R17" s="13" t="str">
        <f t="shared" si="3"/>
        <v>Nivel 2</v>
      </c>
      <c r="S17" s="14" t="str">
        <f t="shared" si="4"/>
        <v>No Aceptable o Aceptable con control específico</v>
      </c>
      <c r="T17" s="10">
        <v>20</v>
      </c>
      <c r="U17" s="61" t="s">
        <v>377</v>
      </c>
      <c r="V17" s="9" t="s">
        <v>229</v>
      </c>
      <c r="W17" s="10" t="s">
        <v>229</v>
      </c>
      <c r="X17" s="39" t="s">
        <v>375</v>
      </c>
      <c r="Y17" s="62" t="s">
        <v>376</v>
      </c>
      <c r="Z17" s="24" t="s">
        <v>338</v>
      </c>
    </row>
    <row r="18" spans="1:26" ht="96.75" customHeight="1" thickBot="1">
      <c r="A18" s="274"/>
      <c r="B18" s="276"/>
      <c r="C18" s="274"/>
      <c r="D18" s="296"/>
      <c r="E18" s="294"/>
      <c r="F18" s="29" t="s">
        <v>279</v>
      </c>
      <c r="G18" s="16" t="s">
        <v>94</v>
      </c>
      <c r="H18" s="21" t="s">
        <v>218</v>
      </c>
      <c r="I18" s="15" t="s">
        <v>216</v>
      </c>
      <c r="J18" s="34" t="s">
        <v>280</v>
      </c>
      <c r="K18" s="29" t="s">
        <v>281</v>
      </c>
      <c r="L18" s="16">
        <v>2</v>
      </c>
      <c r="M18" s="9">
        <v>3</v>
      </c>
      <c r="N18" s="17">
        <f t="shared" si="0"/>
        <v>6</v>
      </c>
      <c r="O18" s="18" t="str">
        <f t="shared" ref="O18:O37" si="5">IF(AND(N18&gt;9,N18&lt;21),"ALTO",IF(AND(N18&gt;23),"MUY ALTO",IF(AND(N18&gt;5,N18&lt;9),"MEDIO","BAJO")))</f>
        <v>MEDIO</v>
      </c>
      <c r="P18" s="16">
        <v>10</v>
      </c>
      <c r="Q18" s="15">
        <f t="shared" si="2"/>
        <v>60</v>
      </c>
      <c r="R18" s="19" t="str">
        <f t="shared" ref="R18:R37" si="6">IF(AND(Q18&gt;149,Q18&lt;501),"Nivel 2",IF(AND(Q18&gt;599),"Nivel 1",IF(AND(Q18&gt;39,Q18&lt;121),"Nivel 3","Nivel 4")))</f>
        <v>Nivel 3</v>
      </c>
      <c r="S18" s="20" t="str">
        <f t="shared" si="4"/>
        <v>Aceptable</v>
      </c>
      <c r="T18" s="10">
        <v>20</v>
      </c>
      <c r="U18" s="34" t="s">
        <v>237</v>
      </c>
      <c r="V18" s="9" t="s">
        <v>229</v>
      </c>
      <c r="W18" s="10" t="s">
        <v>229</v>
      </c>
      <c r="X18" s="29" t="s">
        <v>282</v>
      </c>
      <c r="Y18" s="30" t="s">
        <v>283</v>
      </c>
      <c r="Z18" s="27" t="s">
        <v>217</v>
      </c>
    </row>
    <row r="19" spans="1:26" ht="96.75" customHeight="1" thickBot="1">
      <c r="A19" s="274"/>
      <c r="B19" s="276"/>
      <c r="C19" s="274"/>
      <c r="D19" s="296"/>
      <c r="E19" s="294"/>
      <c r="F19" s="29" t="s">
        <v>354</v>
      </c>
      <c r="G19" s="16" t="s">
        <v>92</v>
      </c>
      <c r="H19" s="29" t="s">
        <v>355</v>
      </c>
      <c r="I19" s="35" t="s">
        <v>357</v>
      </c>
      <c r="J19" s="55" t="s">
        <v>229</v>
      </c>
      <c r="K19" s="41" t="s">
        <v>356</v>
      </c>
      <c r="L19" s="16">
        <v>2</v>
      </c>
      <c r="M19" s="9">
        <v>2</v>
      </c>
      <c r="N19" s="17">
        <f t="shared" si="0"/>
        <v>4</v>
      </c>
      <c r="O19" s="18" t="str">
        <f t="shared" si="5"/>
        <v>BAJO</v>
      </c>
      <c r="P19" s="16">
        <v>10</v>
      </c>
      <c r="Q19" s="15">
        <f t="shared" si="2"/>
        <v>40</v>
      </c>
      <c r="R19" s="19" t="str">
        <f t="shared" si="6"/>
        <v>Nivel 3</v>
      </c>
      <c r="S19" s="20" t="str">
        <f t="shared" si="4"/>
        <v>Aceptable</v>
      </c>
      <c r="T19" s="10">
        <v>20</v>
      </c>
      <c r="U19" s="34" t="s">
        <v>355</v>
      </c>
      <c r="V19" s="9" t="s">
        <v>229</v>
      </c>
      <c r="W19" s="10" t="s">
        <v>229</v>
      </c>
      <c r="X19" s="29" t="s">
        <v>359</v>
      </c>
      <c r="Y19" s="30" t="s">
        <v>358</v>
      </c>
      <c r="Z19" s="39" t="s">
        <v>338</v>
      </c>
    </row>
    <row r="20" spans="1:26" ht="93.75" customHeight="1" thickBot="1">
      <c r="A20" s="274"/>
      <c r="B20" s="276"/>
      <c r="C20" s="274"/>
      <c r="D20" s="296"/>
      <c r="E20" s="294"/>
      <c r="F20" s="29" t="s">
        <v>238</v>
      </c>
      <c r="G20" s="16" t="s">
        <v>92</v>
      </c>
      <c r="H20" s="29" t="s">
        <v>239</v>
      </c>
      <c r="I20" s="29" t="s">
        <v>240</v>
      </c>
      <c r="J20" s="32" t="s">
        <v>219</v>
      </c>
      <c r="K20" s="32" t="s">
        <v>248</v>
      </c>
      <c r="L20" s="16">
        <v>2</v>
      </c>
      <c r="M20" s="9">
        <v>2</v>
      </c>
      <c r="N20" s="17">
        <f t="shared" si="0"/>
        <v>4</v>
      </c>
      <c r="O20" s="18" t="str">
        <f>IF(AND(N20&gt;9,N20&lt;21),"ALTO",IF(AND(N20&gt;23),"MUY ALTO",IF(AND(N20&gt;5,N20&lt;9),"MEDIO","BAJO")))</f>
        <v>BAJO</v>
      </c>
      <c r="P20" s="16">
        <v>10</v>
      </c>
      <c r="Q20" s="15">
        <f t="shared" si="2"/>
        <v>40</v>
      </c>
      <c r="R20" s="19" t="str">
        <f>IF(AND(Q20&gt;149,Q20&lt;501),"Nivel 2",IF(AND(Q20&gt;599),"Nivel 1",IF(AND(Q20&gt;39,Q20&lt;121),"Nivel 3","Nivel 4")))</f>
        <v>Nivel 3</v>
      </c>
      <c r="S20" s="20" t="str">
        <f t="shared" si="4"/>
        <v>Aceptable</v>
      </c>
      <c r="T20" s="10">
        <v>20</v>
      </c>
      <c r="U20" s="34" t="s">
        <v>284</v>
      </c>
      <c r="V20" s="9" t="s">
        <v>229</v>
      </c>
      <c r="W20" s="10" t="s">
        <v>229</v>
      </c>
      <c r="X20" s="35" t="s">
        <v>229</v>
      </c>
      <c r="Y20" s="36" t="s">
        <v>220</v>
      </c>
      <c r="Z20" s="35" t="s">
        <v>229</v>
      </c>
    </row>
    <row r="21" spans="1:26" ht="150.75" customHeight="1" thickBot="1">
      <c r="A21" s="274"/>
      <c r="B21" s="276"/>
      <c r="C21" s="274"/>
      <c r="D21" s="296"/>
      <c r="E21" s="294"/>
      <c r="F21" s="29" t="s">
        <v>241</v>
      </c>
      <c r="G21" s="16" t="s">
        <v>95</v>
      </c>
      <c r="H21" s="35" t="s">
        <v>221</v>
      </c>
      <c r="I21" s="35" t="s">
        <v>229</v>
      </c>
      <c r="J21" s="37" t="s">
        <v>229</v>
      </c>
      <c r="K21" s="38" t="s">
        <v>285</v>
      </c>
      <c r="L21" s="16">
        <v>2</v>
      </c>
      <c r="M21" s="9">
        <v>3</v>
      </c>
      <c r="N21" s="17">
        <f t="shared" si="0"/>
        <v>6</v>
      </c>
      <c r="O21" s="18" t="str">
        <f t="shared" si="5"/>
        <v>MEDIO</v>
      </c>
      <c r="P21" s="16">
        <v>10</v>
      </c>
      <c r="Q21" s="15">
        <f t="shared" si="2"/>
        <v>60</v>
      </c>
      <c r="R21" s="19" t="str">
        <f t="shared" si="6"/>
        <v>Nivel 3</v>
      </c>
      <c r="S21" s="20" t="str">
        <f t="shared" si="4"/>
        <v>Aceptable</v>
      </c>
      <c r="T21" s="10">
        <v>20</v>
      </c>
      <c r="U21" s="34" t="s">
        <v>286</v>
      </c>
      <c r="V21" s="9" t="s">
        <v>229</v>
      </c>
      <c r="W21" s="10" t="s">
        <v>229</v>
      </c>
      <c r="X21" s="35" t="s">
        <v>229</v>
      </c>
      <c r="Y21" s="36" t="s">
        <v>222</v>
      </c>
      <c r="Z21" s="35" t="s">
        <v>229</v>
      </c>
    </row>
    <row r="22" spans="1:26" ht="148.5" customHeight="1" thickBot="1">
      <c r="A22" s="274"/>
      <c r="B22" s="276"/>
      <c r="C22" s="274"/>
      <c r="D22" s="296"/>
      <c r="E22" s="294"/>
      <c r="F22" s="29" t="s">
        <v>242</v>
      </c>
      <c r="G22" s="16" t="s">
        <v>95</v>
      </c>
      <c r="H22" s="29" t="s">
        <v>287</v>
      </c>
      <c r="I22" s="35" t="s">
        <v>229</v>
      </c>
      <c r="J22" s="37" t="s">
        <v>229</v>
      </c>
      <c r="K22" s="38" t="s">
        <v>255</v>
      </c>
      <c r="L22" s="16">
        <v>2</v>
      </c>
      <c r="M22" s="9">
        <v>3</v>
      </c>
      <c r="N22" s="17">
        <f t="shared" si="0"/>
        <v>6</v>
      </c>
      <c r="O22" s="18" t="str">
        <f t="shared" si="5"/>
        <v>MEDIO</v>
      </c>
      <c r="P22" s="16">
        <v>10</v>
      </c>
      <c r="Q22" s="15">
        <f t="shared" si="2"/>
        <v>60</v>
      </c>
      <c r="R22" s="19" t="str">
        <f t="shared" si="6"/>
        <v>Nivel 3</v>
      </c>
      <c r="S22" s="20" t="str">
        <f t="shared" si="4"/>
        <v>Aceptable</v>
      </c>
      <c r="T22" s="10">
        <v>20</v>
      </c>
      <c r="U22" s="34" t="s">
        <v>286</v>
      </c>
      <c r="V22" s="9" t="s">
        <v>229</v>
      </c>
      <c r="W22" s="10" t="s">
        <v>229</v>
      </c>
      <c r="X22" s="35" t="s">
        <v>229</v>
      </c>
      <c r="Y22" s="36" t="s">
        <v>250</v>
      </c>
      <c r="Z22" s="35" t="s">
        <v>229</v>
      </c>
    </row>
    <row r="23" spans="1:26" ht="163.5" customHeight="1" thickBot="1">
      <c r="A23" s="274"/>
      <c r="B23" s="276"/>
      <c r="C23" s="274"/>
      <c r="D23" s="296"/>
      <c r="E23" s="294"/>
      <c r="F23" s="29" t="s">
        <v>243</v>
      </c>
      <c r="G23" s="16" t="s">
        <v>95</v>
      </c>
      <c r="H23" s="35" t="s">
        <v>246</v>
      </c>
      <c r="I23" s="35" t="s">
        <v>229</v>
      </c>
      <c r="J23" s="37" t="s">
        <v>229</v>
      </c>
      <c r="K23" s="38" t="s">
        <v>253</v>
      </c>
      <c r="L23" s="16">
        <v>2</v>
      </c>
      <c r="M23" s="9">
        <v>3</v>
      </c>
      <c r="N23" s="17">
        <f t="shared" si="0"/>
        <v>6</v>
      </c>
      <c r="O23" s="18" t="str">
        <f t="shared" si="5"/>
        <v>MEDIO</v>
      </c>
      <c r="P23" s="16">
        <v>10</v>
      </c>
      <c r="Q23" s="15">
        <f t="shared" si="2"/>
        <v>60</v>
      </c>
      <c r="R23" s="19" t="str">
        <f t="shared" si="6"/>
        <v>Nivel 3</v>
      </c>
      <c r="S23" s="20" t="str">
        <f t="shared" si="4"/>
        <v>Aceptable</v>
      </c>
      <c r="T23" s="10">
        <v>20</v>
      </c>
      <c r="U23" s="34" t="s">
        <v>286</v>
      </c>
      <c r="V23" s="9" t="s">
        <v>229</v>
      </c>
      <c r="W23" s="10" t="s">
        <v>229</v>
      </c>
      <c r="X23" s="35" t="s">
        <v>229</v>
      </c>
      <c r="Y23" s="36" t="s">
        <v>250</v>
      </c>
      <c r="Z23" s="35" t="s">
        <v>229</v>
      </c>
    </row>
    <row r="24" spans="1:26" ht="162.75" customHeight="1" thickBot="1">
      <c r="A24" s="274"/>
      <c r="B24" s="276"/>
      <c r="C24" s="274"/>
      <c r="D24" s="296"/>
      <c r="E24" s="294"/>
      <c r="F24" s="29" t="s">
        <v>244</v>
      </c>
      <c r="G24" s="16" t="s">
        <v>95</v>
      </c>
      <c r="H24" s="35" t="s">
        <v>247</v>
      </c>
      <c r="I24" s="35" t="s">
        <v>229</v>
      </c>
      <c r="J24" s="37" t="s">
        <v>229</v>
      </c>
      <c r="K24" s="38" t="s">
        <v>252</v>
      </c>
      <c r="L24" s="16">
        <v>2</v>
      </c>
      <c r="M24" s="9">
        <v>3</v>
      </c>
      <c r="N24" s="17">
        <f t="shared" si="0"/>
        <v>6</v>
      </c>
      <c r="O24" s="18" t="str">
        <f t="shared" si="5"/>
        <v>MEDIO</v>
      </c>
      <c r="P24" s="16">
        <v>10</v>
      </c>
      <c r="Q24" s="15">
        <f t="shared" si="2"/>
        <v>60</v>
      </c>
      <c r="R24" s="19" t="str">
        <f t="shared" si="6"/>
        <v>Nivel 3</v>
      </c>
      <c r="S24" s="20" t="str">
        <f t="shared" si="4"/>
        <v>Aceptable</v>
      </c>
      <c r="T24" s="10">
        <v>20</v>
      </c>
      <c r="U24" s="34" t="s">
        <v>286</v>
      </c>
      <c r="V24" s="24" t="s">
        <v>254</v>
      </c>
      <c r="W24" s="24" t="s">
        <v>229</v>
      </c>
      <c r="X24" s="35" t="s">
        <v>229</v>
      </c>
      <c r="Y24" s="36" t="s">
        <v>250</v>
      </c>
      <c r="Z24" s="35" t="s">
        <v>229</v>
      </c>
    </row>
    <row r="25" spans="1:26" ht="153" customHeight="1" thickBot="1">
      <c r="A25" s="274"/>
      <c r="B25" s="276"/>
      <c r="C25" s="274"/>
      <c r="D25" s="296"/>
      <c r="E25" s="294"/>
      <c r="F25" s="29" t="s">
        <v>245</v>
      </c>
      <c r="G25" s="16" t="s">
        <v>95</v>
      </c>
      <c r="H25" s="35" t="s">
        <v>249</v>
      </c>
      <c r="I25" s="35" t="s">
        <v>229</v>
      </c>
      <c r="J25" s="37" t="s">
        <v>229</v>
      </c>
      <c r="K25" s="38" t="s">
        <v>251</v>
      </c>
      <c r="L25" s="16">
        <v>2</v>
      </c>
      <c r="M25" s="9">
        <v>3</v>
      </c>
      <c r="N25" s="17">
        <f t="shared" si="0"/>
        <v>6</v>
      </c>
      <c r="O25" s="18" t="str">
        <f t="shared" si="5"/>
        <v>MEDIO</v>
      </c>
      <c r="P25" s="16">
        <v>10</v>
      </c>
      <c r="Q25" s="15">
        <f t="shared" si="2"/>
        <v>60</v>
      </c>
      <c r="R25" s="19" t="str">
        <f t="shared" si="6"/>
        <v>Nivel 3</v>
      </c>
      <c r="S25" s="20" t="str">
        <f t="shared" si="4"/>
        <v>Aceptable</v>
      </c>
      <c r="T25" s="10">
        <v>20</v>
      </c>
      <c r="U25" s="34" t="s">
        <v>286</v>
      </c>
      <c r="V25" s="9" t="s">
        <v>229</v>
      </c>
      <c r="W25" s="10" t="s">
        <v>229</v>
      </c>
      <c r="X25" s="35" t="s">
        <v>229</v>
      </c>
      <c r="Y25" s="36" t="s">
        <v>250</v>
      </c>
      <c r="Z25" s="35" t="s">
        <v>229</v>
      </c>
    </row>
    <row r="26" spans="1:26" ht="87" customHeight="1" thickBot="1">
      <c r="A26" s="274"/>
      <c r="B26" s="276"/>
      <c r="C26" s="274"/>
      <c r="D26" s="296"/>
      <c r="E26" s="294"/>
      <c r="F26" s="29" t="s">
        <v>361</v>
      </c>
      <c r="G26" s="16" t="s">
        <v>103</v>
      </c>
      <c r="H26" s="35" t="s">
        <v>360</v>
      </c>
      <c r="I26" s="35" t="s">
        <v>366</v>
      </c>
      <c r="J26" s="37" t="s">
        <v>362</v>
      </c>
      <c r="K26" s="38" t="s">
        <v>363</v>
      </c>
      <c r="L26" s="16">
        <v>2</v>
      </c>
      <c r="M26" s="9">
        <v>2</v>
      </c>
      <c r="N26" s="17">
        <f t="shared" si="0"/>
        <v>4</v>
      </c>
      <c r="O26" s="18" t="str">
        <f t="shared" si="5"/>
        <v>BAJO</v>
      </c>
      <c r="P26" s="16">
        <v>10</v>
      </c>
      <c r="Q26" s="15">
        <f t="shared" si="2"/>
        <v>40</v>
      </c>
      <c r="R26" s="19" t="str">
        <f t="shared" si="6"/>
        <v>Nivel 3</v>
      </c>
      <c r="S26" s="20" t="str">
        <f t="shared" si="4"/>
        <v>Aceptable</v>
      </c>
      <c r="T26" s="10">
        <v>20</v>
      </c>
      <c r="U26" s="34" t="s">
        <v>367</v>
      </c>
      <c r="V26" s="60" t="s">
        <v>229</v>
      </c>
      <c r="W26" s="40" t="s">
        <v>229</v>
      </c>
      <c r="X26" s="35" t="s">
        <v>365</v>
      </c>
      <c r="Y26" s="36" t="s">
        <v>364</v>
      </c>
      <c r="Z26" s="35" t="s">
        <v>338</v>
      </c>
    </row>
    <row r="27" spans="1:26" ht="136.5" customHeight="1" thickBot="1">
      <c r="A27" s="274"/>
      <c r="B27" s="276"/>
      <c r="C27" s="274"/>
      <c r="D27" s="296"/>
      <c r="E27" s="294"/>
      <c r="F27" s="29" t="s">
        <v>258</v>
      </c>
      <c r="G27" s="16" t="s">
        <v>103</v>
      </c>
      <c r="H27" s="35" t="s">
        <v>288</v>
      </c>
      <c r="I27" s="35" t="s">
        <v>259</v>
      </c>
      <c r="J27" s="37" t="s">
        <v>229</v>
      </c>
      <c r="K27" s="39" t="s">
        <v>260</v>
      </c>
      <c r="L27" s="16">
        <v>2</v>
      </c>
      <c r="M27" s="9">
        <v>3</v>
      </c>
      <c r="N27" s="17">
        <f t="shared" si="0"/>
        <v>6</v>
      </c>
      <c r="O27" s="18" t="str">
        <f t="shared" si="5"/>
        <v>MEDIO</v>
      </c>
      <c r="P27" s="16">
        <v>10</v>
      </c>
      <c r="Q27" s="15">
        <f t="shared" si="2"/>
        <v>60</v>
      </c>
      <c r="R27" s="19" t="str">
        <f t="shared" si="6"/>
        <v>Nivel 3</v>
      </c>
      <c r="S27" s="20" t="str">
        <f t="shared" si="4"/>
        <v>Aceptable</v>
      </c>
      <c r="T27" s="10">
        <v>20</v>
      </c>
      <c r="U27" s="34" t="s">
        <v>261</v>
      </c>
      <c r="V27" s="35" t="s">
        <v>229</v>
      </c>
      <c r="W27" s="36" t="s">
        <v>229</v>
      </c>
      <c r="X27" s="35" t="s">
        <v>256</v>
      </c>
      <c r="Y27" s="30" t="s">
        <v>257</v>
      </c>
      <c r="Z27" s="29" t="s">
        <v>229</v>
      </c>
    </row>
    <row r="28" spans="1:26" ht="147.75" customHeight="1" thickBot="1">
      <c r="A28" s="274"/>
      <c r="B28" s="276"/>
      <c r="C28" s="274"/>
      <c r="D28" s="296"/>
      <c r="E28" s="294"/>
      <c r="F28" s="29" t="s">
        <v>327</v>
      </c>
      <c r="G28" s="16" t="s">
        <v>103</v>
      </c>
      <c r="H28" s="29" t="s">
        <v>297</v>
      </c>
      <c r="I28" s="35" t="s">
        <v>298</v>
      </c>
      <c r="J28" s="37" t="s">
        <v>299</v>
      </c>
      <c r="K28" s="39" t="s">
        <v>300</v>
      </c>
      <c r="L28" s="16">
        <v>2</v>
      </c>
      <c r="M28" s="9">
        <v>3</v>
      </c>
      <c r="N28" s="17">
        <f t="shared" si="0"/>
        <v>6</v>
      </c>
      <c r="O28" s="18" t="str">
        <f t="shared" si="5"/>
        <v>MEDIO</v>
      </c>
      <c r="P28" s="16">
        <v>10</v>
      </c>
      <c r="Q28" s="15">
        <f t="shared" si="2"/>
        <v>60</v>
      </c>
      <c r="R28" s="19" t="str">
        <f t="shared" si="6"/>
        <v>Nivel 3</v>
      </c>
      <c r="S28" s="20" t="str">
        <f t="shared" si="4"/>
        <v>Aceptable</v>
      </c>
      <c r="T28" s="10">
        <v>20</v>
      </c>
      <c r="U28" s="34" t="s">
        <v>314</v>
      </c>
      <c r="V28" s="35" t="s">
        <v>229</v>
      </c>
      <c r="W28" s="36" t="s">
        <v>229</v>
      </c>
      <c r="X28" s="35" t="s">
        <v>301</v>
      </c>
      <c r="Y28" s="30" t="s">
        <v>315</v>
      </c>
      <c r="Z28" s="29" t="s">
        <v>229</v>
      </c>
    </row>
    <row r="29" spans="1:26" ht="64.5" thickBot="1">
      <c r="A29" s="274"/>
      <c r="B29" s="276"/>
      <c r="C29" s="274"/>
      <c r="D29" s="296"/>
      <c r="E29" s="294"/>
      <c r="F29" s="29" t="s">
        <v>322</v>
      </c>
      <c r="G29" s="16" t="s">
        <v>103</v>
      </c>
      <c r="H29" s="29" t="s">
        <v>347</v>
      </c>
      <c r="I29" s="35" t="s">
        <v>348</v>
      </c>
      <c r="J29" s="37" t="s">
        <v>229</v>
      </c>
      <c r="K29" s="39" t="s">
        <v>344</v>
      </c>
      <c r="L29" s="16">
        <v>2</v>
      </c>
      <c r="M29" s="9">
        <v>4</v>
      </c>
      <c r="N29" s="17">
        <f t="shared" si="0"/>
        <v>8</v>
      </c>
      <c r="O29" s="18" t="str">
        <f t="shared" si="5"/>
        <v>MEDIO</v>
      </c>
      <c r="P29" s="16">
        <v>25</v>
      </c>
      <c r="Q29" s="15">
        <f t="shared" si="2"/>
        <v>200</v>
      </c>
      <c r="R29" s="19" t="str">
        <f t="shared" si="6"/>
        <v>Nivel 2</v>
      </c>
      <c r="S29" s="20" t="str">
        <f t="shared" si="4"/>
        <v>No Aceptable o Aceptable con control específico</v>
      </c>
      <c r="T29" s="10">
        <v>20</v>
      </c>
      <c r="U29" s="34" t="s">
        <v>313</v>
      </c>
      <c r="V29" s="35" t="s">
        <v>229</v>
      </c>
      <c r="W29" s="36" t="s">
        <v>229</v>
      </c>
      <c r="X29" s="35" t="s">
        <v>229</v>
      </c>
      <c r="Y29" s="30" t="s">
        <v>346</v>
      </c>
      <c r="Z29" s="29" t="s">
        <v>338</v>
      </c>
    </row>
    <row r="30" spans="1:26" ht="61.5" customHeight="1" thickBot="1">
      <c r="A30" s="274"/>
      <c r="B30" s="276"/>
      <c r="C30" s="274"/>
      <c r="D30" s="296"/>
      <c r="E30" s="294"/>
      <c r="F30" s="29" t="s">
        <v>341</v>
      </c>
      <c r="G30" s="16" t="s">
        <v>103</v>
      </c>
      <c r="H30" s="29" t="s">
        <v>342</v>
      </c>
      <c r="I30" s="35" t="s">
        <v>343</v>
      </c>
      <c r="J30" s="37" t="s">
        <v>229</v>
      </c>
      <c r="K30" s="39" t="s">
        <v>344</v>
      </c>
      <c r="L30" s="16">
        <v>2</v>
      </c>
      <c r="M30" s="9">
        <v>3</v>
      </c>
      <c r="N30" s="17">
        <f t="shared" si="0"/>
        <v>6</v>
      </c>
      <c r="O30" s="18" t="str">
        <f t="shared" si="5"/>
        <v>MEDIO</v>
      </c>
      <c r="P30" s="16">
        <v>25</v>
      </c>
      <c r="Q30" s="15">
        <f t="shared" si="2"/>
        <v>150</v>
      </c>
      <c r="R30" s="19" t="str">
        <f t="shared" si="6"/>
        <v>Nivel 2</v>
      </c>
      <c r="S30" s="20" t="str">
        <f t="shared" si="4"/>
        <v>No Aceptable o Aceptable con control específico</v>
      </c>
      <c r="T30" s="10">
        <v>20</v>
      </c>
      <c r="U30" s="34" t="s">
        <v>345</v>
      </c>
      <c r="V30" s="35" t="s">
        <v>229</v>
      </c>
      <c r="W30" s="36" t="s">
        <v>229</v>
      </c>
      <c r="X30" s="35" t="s">
        <v>229</v>
      </c>
      <c r="Y30" s="30" t="s">
        <v>346</v>
      </c>
      <c r="Z30" s="29" t="s">
        <v>338</v>
      </c>
    </row>
    <row r="31" spans="1:26" ht="127.5" customHeight="1" thickBot="1">
      <c r="A31" s="274"/>
      <c r="B31" s="276"/>
      <c r="C31" s="274"/>
      <c r="D31" s="296"/>
      <c r="E31" s="294"/>
      <c r="F31" s="29" t="s">
        <v>349</v>
      </c>
      <c r="G31" s="16" t="s">
        <v>103</v>
      </c>
      <c r="H31" s="29" t="s">
        <v>350</v>
      </c>
      <c r="I31" s="35" t="s">
        <v>229</v>
      </c>
      <c r="J31" s="37" t="s">
        <v>351</v>
      </c>
      <c r="K31" s="39" t="s">
        <v>352</v>
      </c>
      <c r="L31" s="16">
        <v>2</v>
      </c>
      <c r="M31" s="9">
        <v>3</v>
      </c>
      <c r="N31" s="17">
        <f t="shared" si="0"/>
        <v>6</v>
      </c>
      <c r="O31" s="18" t="str">
        <f t="shared" si="5"/>
        <v>MEDIO</v>
      </c>
      <c r="P31" s="16">
        <v>25</v>
      </c>
      <c r="Q31" s="15">
        <f t="shared" si="2"/>
        <v>150</v>
      </c>
      <c r="R31" s="19" t="str">
        <f t="shared" si="6"/>
        <v>Nivel 2</v>
      </c>
      <c r="S31" s="20" t="str">
        <f t="shared" si="4"/>
        <v>No Aceptable o Aceptable con control específico</v>
      </c>
      <c r="T31" s="10">
        <v>20</v>
      </c>
      <c r="U31" s="34" t="s">
        <v>350</v>
      </c>
      <c r="V31" s="35" t="s">
        <v>229</v>
      </c>
      <c r="W31" s="36" t="s">
        <v>229</v>
      </c>
      <c r="X31" s="35" t="s">
        <v>229</v>
      </c>
      <c r="Y31" s="30" t="s">
        <v>353</v>
      </c>
      <c r="Z31" s="29" t="s">
        <v>338</v>
      </c>
    </row>
    <row r="32" spans="1:26" ht="127.5" customHeight="1" thickBot="1">
      <c r="A32" s="274"/>
      <c r="B32" s="276"/>
      <c r="C32" s="274"/>
      <c r="D32" s="296"/>
      <c r="E32" s="294"/>
      <c r="F32" s="29" t="s">
        <v>378</v>
      </c>
      <c r="G32" s="16" t="s">
        <v>103</v>
      </c>
      <c r="H32" s="29" t="s">
        <v>380</v>
      </c>
      <c r="I32" s="35" t="s">
        <v>379</v>
      </c>
      <c r="J32" s="37" t="s">
        <v>383</v>
      </c>
      <c r="K32" s="39" t="s">
        <v>381</v>
      </c>
      <c r="L32" s="16">
        <v>2</v>
      </c>
      <c r="M32" s="9">
        <v>2</v>
      </c>
      <c r="N32" s="17">
        <f t="shared" si="0"/>
        <v>4</v>
      </c>
      <c r="O32" s="18" t="str">
        <f t="shared" si="5"/>
        <v>BAJO</v>
      </c>
      <c r="P32" s="16">
        <v>25</v>
      </c>
      <c r="Q32" s="15">
        <f t="shared" si="2"/>
        <v>100</v>
      </c>
      <c r="R32" s="19" t="str">
        <f t="shared" si="6"/>
        <v>Nivel 3</v>
      </c>
      <c r="S32" s="20" t="str">
        <f t="shared" si="4"/>
        <v>Aceptable</v>
      </c>
      <c r="T32" s="10">
        <v>20</v>
      </c>
      <c r="U32" s="34" t="s">
        <v>384</v>
      </c>
      <c r="V32" s="35" t="s">
        <v>229</v>
      </c>
      <c r="W32" s="36" t="s">
        <v>229</v>
      </c>
      <c r="X32" s="35" t="s">
        <v>382</v>
      </c>
      <c r="Y32" s="30" t="s">
        <v>385</v>
      </c>
      <c r="Z32" s="29" t="s">
        <v>338</v>
      </c>
    </row>
    <row r="33" spans="1:26" ht="123" customHeight="1" thickBot="1">
      <c r="A33" s="274"/>
      <c r="B33" s="276"/>
      <c r="C33" s="274"/>
      <c r="D33" s="296"/>
      <c r="E33" s="294"/>
      <c r="F33" s="29" t="s">
        <v>310</v>
      </c>
      <c r="G33" s="16" t="s">
        <v>103</v>
      </c>
      <c r="H33" s="29" t="s">
        <v>311</v>
      </c>
      <c r="I33" s="35" t="s">
        <v>229</v>
      </c>
      <c r="J33" s="37" t="s">
        <v>229</v>
      </c>
      <c r="K33" s="39" t="s">
        <v>312</v>
      </c>
      <c r="L33" s="16">
        <v>2</v>
      </c>
      <c r="M33" s="9">
        <v>3</v>
      </c>
      <c r="N33" s="17">
        <f t="shared" si="0"/>
        <v>6</v>
      </c>
      <c r="O33" s="18" t="str">
        <f t="shared" si="5"/>
        <v>MEDIO</v>
      </c>
      <c r="P33" s="16">
        <v>10</v>
      </c>
      <c r="Q33" s="15">
        <f t="shared" si="2"/>
        <v>60</v>
      </c>
      <c r="R33" s="19" t="str">
        <f t="shared" si="6"/>
        <v>Nivel 3</v>
      </c>
      <c r="S33" s="20" t="str">
        <f t="shared" si="4"/>
        <v>Aceptable</v>
      </c>
      <c r="T33" s="10">
        <v>20</v>
      </c>
      <c r="U33" s="34" t="s">
        <v>313</v>
      </c>
      <c r="V33" s="35" t="s">
        <v>229</v>
      </c>
      <c r="W33" s="36" t="s">
        <v>229</v>
      </c>
      <c r="X33" s="35" t="s">
        <v>229</v>
      </c>
      <c r="Y33" s="30" t="s">
        <v>312</v>
      </c>
      <c r="Z33" s="29" t="s">
        <v>338</v>
      </c>
    </row>
    <row r="34" spans="1:26" ht="145.5" customHeight="1" thickBot="1">
      <c r="A34" s="274"/>
      <c r="B34" s="276"/>
      <c r="C34" s="274"/>
      <c r="D34" s="296"/>
      <c r="E34" s="294"/>
      <c r="F34" s="29" t="s">
        <v>328</v>
      </c>
      <c r="G34" s="16" t="s">
        <v>97</v>
      </c>
      <c r="H34" s="29" t="s">
        <v>329</v>
      </c>
      <c r="I34" s="35" t="s">
        <v>229</v>
      </c>
      <c r="J34" s="35" t="s">
        <v>330</v>
      </c>
      <c r="K34" s="39" t="s">
        <v>300</v>
      </c>
      <c r="L34" s="16">
        <v>2</v>
      </c>
      <c r="M34" s="9">
        <v>3</v>
      </c>
      <c r="N34" s="17">
        <f t="shared" si="0"/>
        <v>6</v>
      </c>
      <c r="O34" s="18" t="str">
        <f t="shared" si="5"/>
        <v>MEDIO</v>
      </c>
      <c r="P34" s="16">
        <v>10</v>
      </c>
      <c r="Q34" s="15">
        <f t="shared" si="2"/>
        <v>60</v>
      </c>
      <c r="R34" s="19" t="str">
        <f t="shared" si="6"/>
        <v>Nivel 3</v>
      </c>
      <c r="S34" s="20" t="str">
        <f t="shared" si="4"/>
        <v>Aceptable</v>
      </c>
      <c r="T34" s="10">
        <v>20</v>
      </c>
      <c r="U34" s="34" t="s">
        <v>331</v>
      </c>
      <c r="V34" s="35" t="s">
        <v>229</v>
      </c>
      <c r="W34" s="36" t="s">
        <v>229</v>
      </c>
      <c r="X34" s="35" t="s">
        <v>332</v>
      </c>
      <c r="Y34" s="30" t="s">
        <v>333</v>
      </c>
      <c r="Z34" s="29" t="s">
        <v>229</v>
      </c>
    </row>
    <row r="35" spans="1:26" ht="109.5" customHeight="1" thickBot="1">
      <c r="A35" s="274"/>
      <c r="B35" s="276"/>
      <c r="C35" s="274"/>
      <c r="D35" s="296"/>
      <c r="E35" s="294"/>
      <c r="F35" s="21" t="s">
        <v>228</v>
      </c>
      <c r="G35" s="16" t="s">
        <v>232</v>
      </c>
      <c r="H35" s="29" t="s">
        <v>262</v>
      </c>
      <c r="I35" s="15" t="s">
        <v>229</v>
      </c>
      <c r="J35" s="30" t="s">
        <v>263</v>
      </c>
      <c r="K35" s="29" t="s">
        <v>230</v>
      </c>
      <c r="L35" s="16">
        <v>2</v>
      </c>
      <c r="M35" s="9">
        <v>3</v>
      </c>
      <c r="N35" s="17">
        <f t="shared" si="0"/>
        <v>6</v>
      </c>
      <c r="O35" s="18" t="str">
        <f t="shared" si="5"/>
        <v>MEDIO</v>
      </c>
      <c r="P35" s="16">
        <v>10</v>
      </c>
      <c r="Q35" s="15">
        <f t="shared" si="2"/>
        <v>60</v>
      </c>
      <c r="R35" s="19" t="str">
        <f t="shared" si="6"/>
        <v>Nivel 3</v>
      </c>
      <c r="S35" s="20" t="str">
        <f t="shared" si="4"/>
        <v>Aceptable</v>
      </c>
      <c r="T35" s="10">
        <v>20</v>
      </c>
      <c r="U35" s="34" t="s">
        <v>264</v>
      </c>
      <c r="V35" s="35" t="s">
        <v>229</v>
      </c>
      <c r="W35" s="36" t="s">
        <v>229</v>
      </c>
      <c r="X35" s="35" t="s">
        <v>231</v>
      </c>
      <c r="Y35" s="36" t="s">
        <v>265</v>
      </c>
      <c r="Z35" s="35" t="s">
        <v>229</v>
      </c>
    </row>
    <row r="36" spans="1:26" ht="111" customHeight="1" thickBot="1">
      <c r="A36" s="274"/>
      <c r="B36" s="276"/>
      <c r="C36" s="274"/>
      <c r="D36" s="296"/>
      <c r="E36" s="294"/>
      <c r="F36" s="21" t="s">
        <v>396</v>
      </c>
      <c r="G36" s="16" t="s">
        <v>232</v>
      </c>
      <c r="H36" s="21" t="s">
        <v>266</v>
      </c>
      <c r="I36" s="15" t="s">
        <v>229</v>
      </c>
      <c r="J36" s="16" t="s">
        <v>229</v>
      </c>
      <c r="K36" s="21" t="s">
        <v>230</v>
      </c>
      <c r="L36" s="16">
        <v>2</v>
      </c>
      <c r="M36" s="9">
        <v>3</v>
      </c>
      <c r="N36" s="17">
        <f t="shared" si="0"/>
        <v>6</v>
      </c>
      <c r="O36" s="18" t="str">
        <f t="shared" si="5"/>
        <v>MEDIO</v>
      </c>
      <c r="P36" s="16">
        <v>10</v>
      </c>
      <c r="Q36" s="15">
        <f t="shared" si="2"/>
        <v>60</v>
      </c>
      <c r="R36" s="19" t="str">
        <f t="shared" si="6"/>
        <v>Nivel 3</v>
      </c>
      <c r="S36" s="20" t="str">
        <f t="shared" si="4"/>
        <v>Aceptable</v>
      </c>
      <c r="T36" s="10">
        <v>20</v>
      </c>
      <c r="U36" s="34" t="s">
        <v>234</v>
      </c>
      <c r="V36" s="35" t="s">
        <v>229</v>
      </c>
      <c r="W36" s="36" t="s">
        <v>229</v>
      </c>
      <c r="X36" s="35" t="s">
        <v>231</v>
      </c>
      <c r="Y36" s="36" t="s">
        <v>265</v>
      </c>
      <c r="Z36" s="35" t="s">
        <v>229</v>
      </c>
    </row>
    <row r="37" spans="1:26" ht="138" customHeight="1">
      <c r="A37" s="274"/>
      <c r="B37" s="276"/>
      <c r="C37" s="274"/>
      <c r="D37" s="296"/>
      <c r="E37" s="294"/>
      <c r="F37" s="21" t="s">
        <v>289</v>
      </c>
      <c r="G37" s="16" t="s">
        <v>96</v>
      </c>
      <c r="H37" s="29" t="s">
        <v>267</v>
      </c>
      <c r="I37" s="35" t="s">
        <v>270</v>
      </c>
      <c r="J37" s="36" t="s">
        <v>18</v>
      </c>
      <c r="K37" s="29" t="s">
        <v>230</v>
      </c>
      <c r="L37" s="16">
        <v>2</v>
      </c>
      <c r="M37" s="9">
        <v>1</v>
      </c>
      <c r="N37" s="17">
        <f t="shared" si="0"/>
        <v>2</v>
      </c>
      <c r="O37" s="18" t="str">
        <f t="shared" si="5"/>
        <v>BAJO</v>
      </c>
      <c r="P37" s="16">
        <v>10</v>
      </c>
      <c r="Q37" s="15">
        <f t="shared" si="2"/>
        <v>20</v>
      </c>
      <c r="R37" s="19" t="str">
        <f t="shared" si="6"/>
        <v>Nivel 4</v>
      </c>
      <c r="S37" s="20" t="str">
        <f t="shared" si="4"/>
        <v>Aceptable</v>
      </c>
      <c r="T37" s="10">
        <v>20</v>
      </c>
      <c r="U37" s="34" t="s">
        <v>269</v>
      </c>
      <c r="V37" s="35" t="s">
        <v>229</v>
      </c>
      <c r="W37" s="36" t="s">
        <v>229</v>
      </c>
      <c r="X37" s="35" t="s">
        <v>231</v>
      </c>
      <c r="Y37" s="36" t="s">
        <v>265</v>
      </c>
      <c r="Z37" s="35" t="s">
        <v>229</v>
      </c>
    </row>
    <row r="38" spans="1:26" ht="13.5" thickBot="1"/>
    <row r="39" spans="1:26" ht="73.5" customHeight="1" thickBot="1">
      <c r="D39" s="23" t="s">
        <v>208</v>
      </c>
      <c r="E39" s="279" t="s">
        <v>368</v>
      </c>
      <c r="F39" s="280"/>
      <c r="G39" s="280"/>
      <c r="H39" s="280"/>
      <c r="I39" s="280"/>
      <c r="J39" s="280"/>
      <c r="K39" s="280"/>
      <c r="L39" s="280"/>
      <c r="M39" s="280"/>
      <c r="N39" s="280"/>
      <c r="O39" s="280"/>
      <c r="P39" s="280"/>
      <c r="Q39" s="280"/>
      <c r="R39" s="281"/>
      <c r="S39" s="22" t="s">
        <v>397</v>
      </c>
      <c r="U39" s="22" t="s">
        <v>398</v>
      </c>
    </row>
  </sheetData>
  <mergeCells count="25">
    <mergeCell ref="A12:A37"/>
    <mergeCell ref="B12:B37"/>
    <mergeCell ref="C12:C37"/>
    <mergeCell ref="D12:D37"/>
    <mergeCell ref="E12:E37"/>
    <mergeCell ref="E39:R39"/>
    <mergeCell ref="L9:R10"/>
    <mergeCell ref="S9:S10"/>
    <mergeCell ref="T9:U10"/>
    <mergeCell ref="V9:Z9"/>
    <mergeCell ref="V10:V11"/>
    <mergeCell ref="W10:W11"/>
    <mergeCell ref="X10:X11"/>
    <mergeCell ref="Y10:Y11"/>
    <mergeCell ref="Z10:Z11"/>
    <mergeCell ref="A1:Z7"/>
    <mergeCell ref="A8:Z8"/>
    <mergeCell ref="A9:A11"/>
    <mergeCell ref="B9:B11"/>
    <mergeCell ref="C9:C11"/>
    <mergeCell ref="D9:D11"/>
    <mergeCell ref="E9:E11"/>
    <mergeCell ref="F9:G10"/>
    <mergeCell ref="H9:H11"/>
    <mergeCell ref="I9:K10"/>
  </mergeCells>
  <conditionalFormatting sqref="O12:O37">
    <cfRule type="containsText" dxfId="19" priority="8" operator="containsText" text="MUY ALTO">
      <formula>NOT(ISERROR(SEARCH("MUY ALTO",O12)))</formula>
    </cfRule>
    <cfRule type="containsText" dxfId="18" priority="9" operator="containsText" text="ALTO">
      <formula>NOT(ISERROR(SEARCH("ALTO",O12)))</formula>
    </cfRule>
    <cfRule type="containsText" dxfId="17" priority="10" operator="containsText" text="MEDIO">
      <formula>NOT(ISERROR(SEARCH("MEDIO",O12)))</formula>
    </cfRule>
    <cfRule type="containsText" dxfId="16" priority="11" operator="containsText" text="BAJO">
      <formula>NOT(ISERROR(SEARCH("BAJO",O12)))</formula>
    </cfRule>
  </conditionalFormatting>
  <conditionalFormatting sqref="R12:R37">
    <cfRule type="containsText" dxfId="15" priority="1" operator="containsText" text="Nivel 3">
      <formula>NOT(ISERROR(SEARCH("Nivel 3",R12)))</formula>
    </cfRule>
    <cfRule type="containsText" dxfId="14" priority="2" operator="containsText" text="Nivel 2">
      <formula>NOT(ISERROR(SEARCH("Nivel 2",R12)))</formula>
    </cfRule>
    <cfRule type="containsText" dxfId="13" priority="3" operator="containsText" text="Nivel 4">
      <formula>NOT(ISERROR(SEARCH("Nivel 4",R12)))</formula>
    </cfRule>
    <cfRule type="containsText" priority="4" operator="containsText" text="Nivel 4">
      <formula>NOT(ISERROR(SEARCH("Nivel 4",R12)))</formula>
    </cfRule>
    <cfRule type="containsText" dxfId="12" priority="5" operator="containsText" text="Nivel 3">
      <formula>NOT(ISERROR(SEARCH("Nivel 3",R12)))</formula>
    </cfRule>
    <cfRule type="containsText" dxfId="11" priority="6" operator="containsText" text="Nivel 3">
      <formula>NOT(ISERROR(SEARCH("Nivel 3",R12)))</formula>
    </cfRule>
    <cfRule type="containsText" dxfId="10" priority="7" operator="containsText" text="Nivel 1">
      <formula>NOT(ISERROR(SEARCH("Nivel 1",R12)))</formula>
    </cfRule>
  </conditionalFormatting>
  <dataValidations count="5">
    <dataValidation type="list" allowBlank="1" showInputMessage="1" showErrorMessage="1" sqref="L12:L37">
      <formula1>ND</formula1>
    </dataValidation>
    <dataValidation type="list" allowBlank="1" showInputMessage="1" showErrorMessage="1" sqref="M12:M37">
      <formula1>NE</formula1>
    </dataValidation>
    <dataValidation type="list" allowBlank="1" showInputMessage="1" showErrorMessage="1" sqref="P12:P37">
      <formula1>NC</formula1>
    </dataValidation>
    <dataValidation type="list" allowBlank="1" showInputMessage="1" showErrorMessage="1" sqref="G12:G37">
      <formula1>ri</formula1>
    </dataValidation>
    <dataValidation type="custom" allowBlank="1" showInputMessage="1" showErrorMessage="1" sqref="G11">
      <formula1>G12</formula1>
    </dataValidation>
  </dataValidations>
  <pageMargins left="0.53" right="0.24" top="0.31" bottom="0.33" header="0.31496062992125984" footer="0.31496062992125984"/>
  <pageSetup scale="35" orientation="landscape" r:id="rId1"/>
  <drawing r:id="rId2"/>
</worksheet>
</file>

<file path=xl/worksheets/sheet19.xml><?xml version="1.0" encoding="utf-8"?>
<worksheet xmlns="http://schemas.openxmlformats.org/spreadsheetml/2006/main" xmlns:r="http://schemas.openxmlformats.org/officeDocument/2006/relationships">
  <dimension ref="A1:Z38"/>
  <sheetViews>
    <sheetView view="pageBreakPreview" topLeftCell="J34" zoomScale="80" zoomScaleNormal="50" zoomScaleSheetLayoutView="80" workbookViewId="0">
      <selection activeCell="S38" sqref="S38:U38"/>
    </sheetView>
  </sheetViews>
  <sheetFormatPr baseColWidth="10" defaultRowHeight="12.75"/>
  <cols>
    <col min="1" max="1" width="3.42578125" style="22" bestFit="1" customWidth="1"/>
    <col min="2" max="2" width="3.5703125" style="22" bestFit="1" customWidth="1"/>
    <col min="3" max="3" width="20" style="22" bestFit="1" customWidth="1"/>
    <col min="4" max="4" width="6.85546875" style="22" bestFit="1" customWidth="1"/>
    <col min="5" max="5" width="3.140625" style="22" bestFit="1" customWidth="1"/>
    <col min="6" max="6" width="29.28515625" style="22" bestFit="1" customWidth="1"/>
    <col min="7" max="7" width="24" style="22" bestFit="1" customWidth="1"/>
    <col min="8" max="8" width="25.85546875" style="22" bestFit="1" customWidth="1"/>
    <col min="9" max="9" width="21.140625" style="22" customWidth="1"/>
    <col min="10" max="10" width="18.5703125" style="22" bestFit="1" customWidth="1"/>
    <col min="11" max="11" width="20" style="22" bestFit="1" customWidth="1"/>
    <col min="12" max="13" width="3.42578125" style="22" bestFit="1" customWidth="1"/>
    <col min="14" max="14" width="4.140625" style="22" bestFit="1" customWidth="1"/>
    <col min="15" max="15" width="9.5703125" style="22" bestFit="1" customWidth="1"/>
    <col min="16" max="16" width="4.140625" style="22" bestFit="1" customWidth="1"/>
    <col min="17" max="17" width="5.7109375" style="22" bestFit="1" customWidth="1"/>
    <col min="18" max="18" width="8" style="22" customWidth="1"/>
    <col min="19" max="19" width="24.7109375" style="22" bestFit="1" customWidth="1"/>
    <col min="20" max="20" width="4" style="22" bestFit="1" customWidth="1"/>
    <col min="21" max="21" width="29.28515625" style="22" bestFit="1" customWidth="1"/>
    <col min="22" max="22" width="11.28515625" style="22" customWidth="1"/>
    <col min="23" max="23" width="10.140625" style="22" customWidth="1"/>
    <col min="24" max="24" width="24.85546875" style="22" customWidth="1"/>
    <col min="25" max="25" width="27.85546875" style="22" customWidth="1"/>
    <col min="26" max="26" width="10.28515625" style="22" customWidth="1"/>
    <col min="27" max="16384" width="11.42578125" style="22"/>
  </cols>
  <sheetData>
    <row r="1" spans="1:26" ht="12.75" customHeight="1">
      <c r="A1" s="298" t="s">
        <v>316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row>
    <row r="2" spans="1:26" ht="20.25" customHeight="1">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row>
    <row r="3" spans="1:26" ht="12.75" customHeight="1">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row>
    <row r="4" spans="1:26" ht="12.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row>
    <row r="5" spans="1:26" ht="12.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row>
    <row r="6" spans="1:26" ht="1.5" customHeight="1">
      <c r="A6" s="298"/>
      <c r="B6" s="298"/>
      <c r="C6" s="298"/>
      <c r="D6" s="298"/>
      <c r="E6" s="298"/>
      <c r="F6" s="298"/>
      <c r="G6" s="298"/>
      <c r="H6" s="298"/>
      <c r="I6" s="298"/>
      <c r="J6" s="298"/>
      <c r="K6" s="298"/>
      <c r="L6" s="298"/>
      <c r="M6" s="298"/>
      <c r="N6" s="298"/>
      <c r="O6" s="298"/>
      <c r="P6" s="298"/>
      <c r="Q6" s="298"/>
      <c r="R6" s="298"/>
      <c r="S6" s="298"/>
      <c r="T6" s="298"/>
      <c r="U6" s="298"/>
      <c r="V6" s="298"/>
      <c r="W6" s="298"/>
      <c r="X6" s="298"/>
      <c r="Y6" s="298"/>
      <c r="Z6" s="298"/>
    </row>
    <row r="7" spans="1:26" ht="12.75" hidden="1" customHeight="1">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row>
    <row r="8" spans="1:26" ht="25.5" customHeight="1" thickBot="1">
      <c r="A8" s="309" t="s">
        <v>0</v>
      </c>
      <c r="B8" s="309"/>
      <c r="C8" s="309"/>
      <c r="D8" s="309"/>
      <c r="E8" s="309"/>
      <c r="F8" s="309"/>
      <c r="G8" s="309"/>
      <c r="H8" s="309"/>
      <c r="I8" s="309"/>
      <c r="J8" s="309"/>
      <c r="K8" s="309"/>
      <c r="L8" s="309"/>
      <c r="M8" s="309"/>
      <c r="N8" s="309"/>
      <c r="O8" s="309"/>
      <c r="P8" s="309"/>
      <c r="Q8" s="309"/>
      <c r="R8" s="309"/>
      <c r="S8" s="309"/>
      <c r="T8" s="309"/>
      <c r="U8" s="309"/>
      <c r="V8" s="309"/>
      <c r="W8" s="309"/>
      <c r="X8" s="309"/>
      <c r="Y8" s="309"/>
      <c r="Z8" s="310"/>
    </row>
    <row r="9" spans="1:26" ht="73.5" customHeight="1" thickBot="1">
      <c r="A9" s="299" t="s">
        <v>8</v>
      </c>
      <c r="B9" s="291" t="s">
        <v>7</v>
      </c>
      <c r="C9" s="291" t="s">
        <v>6</v>
      </c>
      <c r="D9" s="291" t="s">
        <v>9</v>
      </c>
      <c r="E9" s="291" t="s">
        <v>10</v>
      </c>
      <c r="F9" s="282" t="s">
        <v>13</v>
      </c>
      <c r="G9" s="283"/>
      <c r="H9" s="291" t="s">
        <v>12</v>
      </c>
      <c r="I9" s="282" t="s">
        <v>17</v>
      </c>
      <c r="J9" s="286"/>
      <c r="K9" s="283"/>
      <c r="L9" s="282" t="s">
        <v>26</v>
      </c>
      <c r="M9" s="286"/>
      <c r="N9" s="286"/>
      <c r="O9" s="286"/>
      <c r="P9" s="286"/>
      <c r="Q9" s="286"/>
      <c r="R9" s="283"/>
      <c r="S9" s="303" t="s">
        <v>27</v>
      </c>
      <c r="T9" s="305"/>
      <c r="U9" s="306"/>
      <c r="V9" s="312" t="s">
        <v>2</v>
      </c>
      <c r="W9" s="313"/>
      <c r="X9" s="313"/>
      <c r="Y9" s="313"/>
      <c r="Z9" s="314"/>
    </row>
    <row r="10" spans="1:26" ht="13.5" customHeight="1" thickBot="1">
      <c r="A10" s="300"/>
      <c r="B10" s="292"/>
      <c r="C10" s="292"/>
      <c r="D10" s="292"/>
      <c r="E10" s="292"/>
      <c r="F10" s="284"/>
      <c r="G10" s="285"/>
      <c r="H10" s="292"/>
      <c r="I10" s="287"/>
      <c r="J10" s="288"/>
      <c r="K10" s="289"/>
      <c r="L10" s="284"/>
      <c r="M10" s="290"/>
      <c r="N10" s="290"/>
      <c r="O10" s="290"/>
      <c r="P10" s="290"/>
      <c r="Q10" s="290"/>
      <c r="R10" s="285"/>
      <c r="S10" s="304"/>
      <c r="T10" s="307"/>
      <c r="U10" s="308"/>
      <c r="V10" s="277" t="s">
        <v>3</v>
      </c>
      <c r="W10" s="277" t="s">
        <v>4</v>
      </c>
      <c r="X10" s="277" t="s">
        <v>5</v>
      </c>
      <c r="Y10" s="277" t="s">
        <v>203</v>
      </c>
      <c r="Z10" s="311" t="s">
        <v>1</v>
      </c>
    </row>
    <row r="11" spans="1:26" ht="121.5" customHeight="1" thickBot="1">
      <c r="A11" s="301"/>
      <c r="B11" s="292"/>
      <c r="C11" s="292"/>
      <c r="D11" s="292"/>
      <c r="E11" s="292"/>
      <c r="F11" s="47" t="s">
        <v>14</v>
      </c>
      <c r="G11" s="47" t="s">
        <v>15</v>
      </c>
      <c r="H11" s="302"/>
      <c r="I11" s="49" t="s">
        <v>16</v>
      </c>
      <c r="J11" s="49" t="s">
        <v>18</v>
      </c>
      <c r="K11" s="48" t="s">
        <v>19</v>
      </c>
      <c r="L11" s="47" t="s">
        <v>21</v>
      </c>
      <c r="M11" s="47" t="s">
        <v>22</v>
      </c>
      <c r="N11" s="47" t="s">
        <v>20</v>
      </c>
      <c r="O11" s="47" t="s">
        <v>23</v>
      </c>
      <c r="P11" s="47" t="s">
        <v>31</v>
      </c>
      <c r="Q11" s="47" t="s">
        <v>24</v>
      </c>
      <c r="R11" s="47" t="s">
        <v>25</v>
      </c>
      <c r="S11" s="47" t="s">
        <v>28</v>
      </c>
      <c r="T11" s="48" t="s">
        <v>29</v>
      </c>
      <c r="U11" s="8" t="s">
        <v>30</v>
      </c>
      <c r="V11" s="278"/>
      <c r="W11" s="278"/>
      <c r="X11" s="278"/>
      <c r="Y11" s="278"/>
      <c r="Z11" s="311"/>
    </row>
    <row r="12" spans="1:26" ht="156" customHeight="1" thickBot="1">
      <c r="A12" s="273" t="s">
        <v>386</v>
      </c>
      <c r="B12" s="275" t="s">
        <v>320</v>
      </c>
      <c r="C12" s="273" t="s">
        <v>387</v>
      </c>
      <c r="D12" s="295" t="s">
        <v>388</v>
      </c>
      <c r="E12" s="293" t="s">
        <v>211</v>
      </c>
      <c r="F12" s="27" t="s">
        <v>369</v>
      </c>
      <c r="G12" s="10" t="s">
        <v>93</v>
      </c>
      <c r="H12" s="24" t="s">
        <v>212</v>
      </c>
      <c r="I12" s="24" t="s">
        <v>213</v>
      </c>
      <c r="J12" s="25" t="s">
        <v>214</v>
      </c>
      <c r="K12" s="27" t="s">
        <v>215</v>
      </c>
      <c r="L12" s="10">
        <v>2</v>
      </c>
      <c r="M12" s="9">
        <v>4</v>
      </c>
      <c r="N12" s="11">
        <f t="shared" ref="N12:N36" si="0">L12*M12</f>
        <v>8</v>
      </c>
      <c r="O12" s="12" t="str">
        <f t="shared" ref="O12:O17" si="1">IF(AND(N12&gt;9,N12&lt;21),"ALTO",IF(AND(N12&gt;23),"MUY ALTO",IF(AND(N12&gt;5,N12&lt;9),"MEDIO","BAJO")))</f>
        <v>MEDIO</v>
      </c>
      <c r="P12" s="10">
        <v>10</v>
      </c>
      <c r="Q12" s="9">
        <f t="shared" ref="Q12:Q36" si="2">N12*P12</f>
        <v>80</v>
      </c>
      <c r="R12" s="13" t="str">
        <f t="shared" ref="R12:R17" si="3">IF(AND(Q12&gt;149,Q12&lt;501),"Nivel 2",IF(AND(Q12&gt;599),"Nivel 1",IF(AND(Q12&gt;39,Q12&lt;121),"Nivel 3","Nivel 4")))</f>
        <v>Nivel 3</v>
      </c>
      <c r="S12" s="14" t="str">
        <f t="shared" ref="S12:S36" si="4">IF(AND(Q12&gt;149,Q12&lt;501),"No Aceptable o Aceptable con control específico",IF(AND(Q12&gt;599),"No Aceptable",IF(AND(Q12&gt;39,Q12&lt;121),"Aceptable","Aceptable")))</f>
        <v>Aceptable</v>
      </c>
      <c r="T12" s="10">
        <v>25</v>
      </c>
      <c r="U12" s="26" t="s">
        <v>234</v>
      </c>
      <c r="V12" s="9" t="s">
        <v>229</v>
      </c>
      <c r="W12" s="10" t="s">
        <v>229</v>
      </c>
      <c r="X12" s="27" t="s">
        <v>235</v>
      </c>
      <c r="Y12" s="43" t="s">
        <v>236</v>
      </c>
      <c r="Z12" s="24" t="s">
        <v>229</v>
      </c>
    </row>
    <row r="13" spans="1:26" ht="146.25" customHeight="1" thickBot="1">
      <c r="A13" s="274"/>
      <c r="B13" s="276"/>
      <c r="C13" s="274"/>
      <c r="D13" s="296"/>
      <c r="E13" s="294"/>
      <c r="F13" s="39" t="s">
        <v>302</v>
      </c>
      <c r="G13" s="40" t="s">
        <v>93</v>
      </c>
      <c r="H13" s="39" t="s">
        <v>303</v>
      </c>
      <c r="I13" s="24" t="s">
        <v>306</v>
      </c>
      <c r="J13" s="25" t="s">
        <v>305</v>
      </c>
      <c r="K13" s="39" t="s">
        <v>307</v>
      </c>
      <c r="L13" s="40">
        <v>2</v>
      </c>
      <c r="M13" s="9">
        <v>3</v>
      </c>
      <c r="N13" s="11">
        <f t="shared" si="0"/>
        <v>6</v>
      </c>
      <c r="O13" s="12" t="str">
        <f t="shared" si="1"/>
        <v>MEDIO</v>
      </c>
      <c r="P13" s="10">
        <v>10</v>
      </c>
      <c r="Q13" s="9">
        <f t="shared" si="2"/>
        <v>60</v>
      </c>
      <c r="R13" s="13" t="str">
        <f t="shared" si="3"/>
        <v>Nivel 3</v>
      </c>
      <c r="S13" s="14" t="str">
        <f t="shared" si="4"/>
        <v>Aceptable</v>
      </c>
      <c r="T13" s="10">
        <v>25</v>
      </c>
      <c r="U13" s="26" t="s">
        <v>304</v>
      </c>
      <c r="V13" s="9" t="s">
        <v>229</v>
      </c>
      <c r="W13" s="10" t="s">
        <v>229</v>
      </c>
      <c r="X13" s="39" t="s">
        <v>308</v>
      </c>
      <c r="Y13" s="42" t="s">
        <v>309</v>
      </c>
      <c r="Z13" s="24" t="s">
        <v>229</v>
      </c>
    </row>
    <row r="14" spans="1:26" ht="177" customHeight="1" thickBot="1">
      <c r="A14" s="274"/>
      <c r="B14" s="276"/>
      <c r="C14" s="274"/>
      <c r="D14" s="296"/>
      <c r="E14" s="294"/>
      <c r="F14" s="39" t="s">
        <v>275</v>
      </c>
      <c r="G14" s="40" t="s">
        <v>93</v>
      </c>
      <c r="H14" s="39" t="s">
        <v>290</v>
      </c>
      <c r="I14" s="27" t="s">
        <v>291</v>
      </c>
      <c r="J14" s="43" t="s">
        <v>292</v>
      </c>
      <c r="K14" s="29" t="s">
        <v>293</v>
      </c>
      <c r="L14" s="40">
        <v>2</v>
      </c>
      <c r="M14" s="9">
        <v>4</v>
      </c>
      <c r="N14" s="11">
        <f t="shared" si="0"/>
        <v>8</v>
      </c>
      <c r="O14" s="12" t="str">
        <f t="shared" si="1"/>
        <v>MEDIO</v>
      </c>
      <c r="P14" s="40">
        <v>10</v>
      </c>
      <c r="Q14" s="9">
        <f t="shared" si="2"/>
        <v>80</v>
      </c>
      <c r="R14" s="13" t="str">
        <f t="shared" si="3"/>
        <v>Nivel 3</v>
      </c>
      <c r="S14" s="14" t="str">
        <f t="shared" si="4"/>
        <v>Aceptable</v>
      </c>
      <c r="T14" s="10">
        <v>25</v>
      </c>
      <c r="U14" s="26" t="s">
        <v>234</v>
      </c>
      <c r="V14" s="9" t="s">
        <v>229</v>
      </c>
      <c r="W14" s="10" t="s">
        <v>229</v>
      </c>
      <c r="X14" s="39" t="s">
        <v>294</v>
      </c>
      <c r="Y14" s="42" t="s">
        <v>295</v>
      </c>
      <c r="Z14" s="24" t="s">
        <v>229</v>
      </c>
    </row>
    <row r="15" spans="1:26" ht="114" customHeight="1" thickBot="1">
      <c r="A15" s="274"/>
      <c r="B15" s="276"/>
      <c r="C15" s="274"/>
      <c r="D15" s="296"/>
      <c r="E15" s="294"/>
      <c r="F15" s="39" t="s">
        <v>334</v>
      </c>
      <c r="G15" s="40" t="s">
        <v>93</v>
      </c>
      <c r="H15" s="39" t="s">
        <v>335</v>
      </c>
      <c r="I15" s="27" t="s">
        <v>229</v>
      </c>
      <c r="J15" s="43" t="s">
        <v>229</v>
      </c>
      <c r="K15" s="29" t="s">
        <v>336</v>
      </c>
      <c r="L15" s="40">
        <v>2</v>
      </c>
      <c r="M15" s="9">
        <v>3</v>
      </c>
      <c r="N15" s="11">
        <f t="shared" si="0"/>
        <v>6</v>
      </c>
      <c r="O15" s="12" t="str">
        <f t="shared" si="1"/>
        <v>MEDIO</v>
      </c>
      <c r="P15" s="40">
        <v>10</v>
      </c>
      <c r="Q15" s="9">
        <f t="shared" si="2"/>
        <v>60</v>
      </c>
      <c r="R15" s="13" t="str">
        <f t="shared" si="3"/>
        <v>Nivel 3</v>
      </c>
      <c r="S15" s="14" t="str">
        <f t="shared" si="4"/>
        <v>Aceptable</v>
      </c>
      <c r="T15" s="10">
        <v>25</v>
      </c>
      <c r="U15" s="26" t="s">
        <v>340</v>
      </c>
      <c r="V15" s="9" t="s">
        <v>332</v>
      </c>
      <c r="W15" s="10" t="s">
        <v>229</v>
      </c>
      <c r="X15" s="39" t="s">
        <v>339</v>
      </c>
      <c r="Y15" s="42" t="s">
        <v>337</v>
      </c>
      <c r="Z15" s="24" t="s">
        <v>338</v>
      </c>
    </row>
    <row r="16" spans="1:26" ht="74.25" customHeight="1" thickBot="1">
      <c r="A16" s="274"/>
      <c r="B16" s="276"/>
      <c r="C16" s="274"/>
      <c r="D16" s="296"/>
      <c r="E16" s="294"/>
      <c r="F16" s="39" t="s">
        <v>271</v>
      </c>
      <c r="G16" s="40" t="s">
        <v>93</v>
      </c>
      <c r="H16" s="39" t="s">
        <v>273</v>
      </c>
      <c r="I16" s="24" t="s">
        <v>276</v>
      </c>
      <c r="J16" s="25" t="s">
        <v>277</v>
      </c>
      <c r="K16" s="29" t="s">
        <v>272</v>
      </c>
      <c r="L16" s="40">
        <v>2</v>
      </c>
      <c r="M16" s="9">
        <v>3</v>
      </c>
      <c r="N16" s="11">
        <f t="shared" si="0"/>
        <v>6</v>
      </c>
      <c r="O16" s="12" t="str">
        <f t="shared" si="1"/>
        <v>MEDIO</v>
      </c>
      <c r="P16" s="40">
        <v>10</v>
      </c>
      <c r="Q16" s="9">
        <f t="shared" si="2"/>
        <v>60</v>
      </c>
      <c r="R16" s="13" t="str">
        <f t="shared" si="3"/>
        <v>Nivel 3</v>
      </c>
      <c r="S16" s="14" t="str">
        <f t="shared" si="4"/>
        <v>Aceptable</v>
      </c>
      <c r="T16" s="10">
        <v>25</v>
      </c>
      <c r="U16" s="26" t="s">
        <v>274</v>
      </c>
      <c r="V16" s="9" t="s">
        <v>229</v>
      </c>
      <c r="W16" s="10" t="s">
        <v>229</v>
      </c>
      <c r="X16" s="39" t="s">
        <v>278</v>
      </c>
      <c r="Y16" s="39" t="s">
        <v>278</v>
      </c>
      <c r="Z16" s="24" t="s">
        <v>229</v>
      </c>
    </row>
    <row r="17" spans="1:26" ht="129" customHeight="1" thickBot="1">
      <c r="A17" s="274"/>
      <c r="B17" s="276"/>
      <c r="C17" s="274"/>
      <c r="D17" s="296"/>
      <c r="E17" s="294"/>
      <c r="F17" s="39" t="s">
        <v>371</v>
      </c>
      <c r="G17" s="40" t="s">
        <v>94</v>
      </c>
      <c r="H17" s="39" t="s">
        <v>372</v>
      </c>
      <c r="I17" s="39" t="s">
        <v>373</v>
      </c>
      <c r="J17" s="62" t="s">
        <v>305</v>
      </c>
      <c r="K17" s="39" t="s">
        <v>374</v>
      </c>
      <c r="L17" s="40">
        <v>6</v>
      </c>
      <c r="M17" s="9">
        <v>3</v>
      </c>
      <c r="N17" s="11">
        <f t="shared" si="0"/>
        <v>18</v>
      </c>
      <c r="O17" s="12" t="str">
        <f t="shared" si="1"/>
        <v>ALTO</v>
      </c>
      <c r="P17" s="40">
        <v>25</v>
      </c>
      <c r="Q17" s="9">
        <f t="shared" si="2"/>
        <v>450</v>
      </c>
      <c r="R17" s="13" t="str">
        <f t="shared" si="3"/>
        <v>Nivel 2</v>
      </c>
      <c r="S17" s="14" t="str">
        <f t="shared" si="4"/>
        <v>No Aceptable o Aceptable con control específico</v>
      </c>
      <c r="T17" s="10">
        <v>25</v>
      </c>
      <c r="U17" s="61" t="s">
        <v>377</v>
      </c>
      <c r="V17" s="9" t="s">
        <v>229</v>
      </c>
      <c r="W17" s="10" t="s">
        <v>229</v>
      </c>
      <c r="X17" s="39" t="s">
        <v>375</v>
      </c>
      <c r="Y17" s="62" t="s">
        <v>376</v>
      </c>
      <c r="Z17" s="24" t="s">
        <v>338</v>
      </c>
    </row>
    <row r="18" spans="1:26" ht="96.75" customHeight="1" thickBot="1">
      <c r="A18" s="274"/>
      <c r="B18" s="276"/>
      <c r="C18" s="274"/>
      <c r="D18" s="296"/>
      <c r="E18" s="294"/>
      <c r="F18" s="29" t="s">
        <v>394</v>
      </c>
      <c r="G18" s="16" t="s">
        <v>94</v>
      </c>
      <c r="H18" s="21" t="s">
        <v>218</v>
      </c>
      <c r="I18" s="15" t="s">
        <v>216</v>
      </c>
      <c r="J18" s="34" t="s">
        <v>395</v>
      </c>
      <c r="K18" s="29" t="s">
        <v>281</v>
      </c>
      <c r="L18" s="16">
        <v>2</v>
      </c>
      <c r="M18" s="9">
        <v>3</v>
      </c>
      <c r="N18" s="17">
        <f t="shared" si="0"/>
        <v>6</v>
      </c>
      <c r="O18" s="18" t="str">
        <f t="shared" ref="O18:O36" si="5">IF(AND(N18&gt;9,N18&lt;21),"ALTO",IF(AND(N18&gt;23),"MUY ALTO",IF(AND(N18&gt;5,N18&lt;9),"MEDIO","BAJO")))</f>
        <v>MEDIO</v>
      </c>
      <c r="P18" s="16">
        <v>25</v>
      </c>
      <c r="Q18" s="15">
        <f t="shared" si="2"/>
        <v>150</v>
      </c>
      <c r="R18" s="19" t="str">
        <f t="shared" ref="R18:R36" si="6">IF(AND(Q18&gt;149,Q18&lt;501),"Nivel 2",IF(AND(Q18&gt;599),"Nivel 1",IF(AND(Q18&gt;39,Q18&lt;121),"Nivel 3","Nivel 4")))</f>
        <v>Nivel 2</v>
      </c>
      <c r="S18" s="20" t="str">
        <f t="shared" si="4"/>
        <v>No Aceptable o Aceptable con control específico</v>
      </c>
      <c r="T18" s="10">
        <v>25</v>
      </c>
      <c r="U18" s="34" t="s">
        <v>237</v>
      </c>
      <c r="V18" s="9" t="s">
        <v>229</v>
      </c>
      <c r="W18" s="10" t="s">
        <v>229</v>
      </c>
      <c r="X18" s="29" t="s">
        <v>282</v>
      </c>
      <c r="Y18" s="30" t="s">
        <v>283</v>
      </c>
      <c r="Z18" s="27" t="s">
        <v>217</v>
      </c>
    </row>
    <row r="19" spans="1:26" ht="96.75" customHeight="1" thickBot="1">
      <c r="A19" s="274"/>
      <c r="B19" s="276"/>
      <c r="C19" s="274"/>
      <c r="D19" s="296"/>
      <c r="E19" s="294"/>
      <c r="F19" s="29" t="s">
        <v>354</v>
      </c>
      <c r="G19" s="16" t="s">
        <v>92</v>
      </c>
      <c r="H19" s="29" t="s">
        <v>355</v>
      </c>
      <c r="I19" s="35" t="s">
        <v>357</v>
      </c>
      <c r="J19" s="55" t="s">
        <v>229</v>
      </c>
      <c r="K19" s="41" t="s">
        <v>356</v>
      </c>
      <c r="L19" s="16">
        <v>2</v>
      </c>
      <c r="M19" s="9">
        <v>2</v>
      </c>
      <c r="N19" s="17">
        <f t="shared" si="0"/>
        <v>4</v>
      </c>
      <c r="O19" s="18" t="str">
        <f t="shared" si="5"/>
        <v>BAJO</v>
      </c>
      <c r="P19" s="16">
        <v>10</v>
      </c>
      <c r="Q19" s="15">
        <f t="shared" si="2"/>
        <v>40</v>
      </c>
      <c r="R19" s="19" t="str">
        <f t="shared" si="6"/>
        <v>Nivel 3</v>
      </c>
      <c r="S19" s="20" t="str">
        <f t="shared" si="4"/>
        <v>Aceptable</v>
      </c>
      <c r="T19" s="10">
        <v>25</v>
      </c>
      <c r="U19" s="34" t="s">
        <v>355</v>
      </c>
      <c r="V19" s="9" t="s">
        <v>229</v>
      </c>
      <c r="W19" s="10" t="s">
        <v>229</v>
      </c>
      <c r="X19" s="29" t="s">
        <v>359</v>
      </c>
      <c r="Y19" s="30" t="s">
        <v>358</v>
      </c>
      <c r="Z19" s="39" t="s">
        <v>338</v>
      </c>
    </row>
    <row r="20" spans="1:26" ht="93.75" customHeight="1" thickBot="1">
      <c r="A20" s="274"/>
      <c r="B20" s="276"/>
      <c r="C20" s="274"/>
      <c r="D20" s="296"/>
      <c r="E20" s="294"/>
      <c r="F20" s="29" t="s">
        <v>238</v>
      </c>
      <c r="G20" s="16" t="s">
        <v>92</v>
      </c>
      <c r="H20" s="29" t="s">
        <v>239</v>
      </c>
      <c r="I20" s="29" t="s">
        <v>240</v>
      </c>
      <c r="J20" s="32" t="s">
        <v>219</v>
      </c>
      <c r="K20" s="32" t="s">
        <v>248</v>
      </c>
      <c r="L20" s="16">
        <v>2</v>
      </c>
      <c r="M20" s="9">
        <v>2</v>
      </c>
      <c r="N20" s="17">
        <f t="shared" si="0"/>
        <v>4</v>
      </c>
      <c r="O20" s="18" t="str">
        <f>IF(AND(N20&gt;9,N20&lt;21),"ALTO",IF(AND(N20&gt;23),"MUY ALTO",IF(AND(N20&gt;5,N20&lt;9),"MEDIO","BAJO")))</f>
        <v>BAJO</v>
      </c>
      <c r="P20" s="16">
        <v>10</v>
      </c>
      <c r="Q20" s="15">
        <f t="shared" si="2"/>
        <v>40</v>
      </c>
      <c r="R20" s="19" t="str">
        <f>IF(AND(Q20&gt;149,Q20&lt;501),"Nivel 2",IF(AND(Q20&gt;599),"Nivel 1",IF(AND(Q20&gt;39,Q20&lt;121),"Nivel 3","Nivel 4")))</f>
        <v>Nivel 3</v>
      </c>
      <c r="S20" s="20" t="str">
        <f t="shared" si="4"/>
        <v>Aceptable</v>
      </c>
      <c r="T20" s="10">
        <v>25</v>
      </c>
      <c r="U20" s="34" t="s">
        <v>284</v>
      </c>
      <c r="V20" s="9" t="s">
        <v>229</v>
      </c>
      <c r="W20" s="10" t="s">
        <v>229</v>
      </c>
      <c r="X20" s="35" t="s">
        <v>229</v>
      </c>
      <c r="Y20" s="36" t="s">
        <v>220</v>
      </c>
      <c r="Z20" s="35" t="s">
        <v>229</v>
      </c>
    </row>
    <row r="21" spans="1:26" ht="150.75" customHeight="1" thickBot="1">
      <c r="A21" s="274"/>
      <c r="B21" s="276"/>
      <c r="C21" s="274"/>
      <c r="D21" s="296"/>
      <c r="E21" s="294"/>
      <c r="F21" s="29" t="s">
        <v>241</v>
      </c>
      <c r="G21" s="16" t="s">
        <v>95</v>
      </c>
      <c r="H21" s="35" t="s">
        <v>221</v>
      </c>
      <c r="I21" s="35" t="s">
        <v>229</v>
      </c>
      <c r="J21" s="37" t="s">
        <v>229</v>
      </c>
      <c r="K21" s="38" t="s">
        <v>285</v>
      </c>
      <c r="L21" s="16">
        <v>2</v>
      </c>
      <c r="M21" s="9">
        <v>3</v>
      </c>
      <c r="N21" s="17">
        <f t="shared" si="0"/>
        <v>6</v>
      </c>
      <c r="O21" s="18" t="str">
        <f t="shared" si="5"/>
        <v>MEDIO</v>
      </c>
      <c r="P21" s="16">
        <v>10</v>
      </c>
      <c r="Q21" s="15">
        <f t="shared" si="2"/>
        <v>60</v>
      </c>
      <c r="R21" s="19" t="str">
        <f t="shared" si="6"/>
        <v>Nivel 3</v>
      </c>
      <c r="S21" s="20" t="str">
        <f t="shared" si="4"/>
        <v>Aceptable</v>
      </c>
      <c r="T21" s="10">
        <v>25</v>
      </c>
      <c r="U21" s="34" t="s">
        <v>286</v>
      </c>
      <c r="V21" s="9" t="s">
        <v>229</v>
      </c>
      <c r="W21" s="10" t="s">
        <v>229</v>
      </c>
      <c r="X21" s="35" t="s">
        <v>229</v>
      </c>
      <c r="Y21" s="36" t="s">
        <v>222</v>
      </c>
      <c r="Z21" s="35" t="s">
        <v>229</v>
      </c>
    </row>
    <row r="22" spans="1:26" ht="148.5" customHeight="1" thickBot="1">
      <c r="A22" s="274"/>
      <c r="B22" s="276"/>
      <c r="C22" s="274"/>
      <c r="D22" s="296"/>
      <c r="E22" s="294"/>
      <c r="F22" s="29" t="s">
        <v>242</v>
      </c>
      <c r="G22" s="16" t="s">
        <v>95</v>
      </c>
      <c r="H22" s="29" t="s">
        <v>287</v>
      </c>
      <c r="I22" s="35" t="s">
        <v>229</v>
      </c>
      <c r="J22" s="37" t="s">
        <v>229</v>
      </c>
      <c r="K22" s="38" t="s">
        <v>255</v>
      </c>
      <c r="L22" s="16">
        <v>2</v>
      </c>
      <c r="M22" s="9">
        <v>3</v>
      </c>
      <c r="N22" s="17">
        <f t="shared" si="0"/>
        <v>6</v>
      </c>
      <c r="O22" s="18" t="str">
        <f t="shared" si="5"/>
        <v>MEDIO</v>
      </c>
      <c r="P22" s="16">
        <v>10</v>
      </c>
      <c r="Q22" s="15">
        <f t="shared" si="2"/>
        <v>60</v>
      </c>
      <c r="R22" s="19" t="str">
        <f t="shared" si="6"/>
        <v>Nivel 3</v>
      </c>
      <c r="S22" s="20" t="str">
        <f t="shared" si="4"/>
        <v>Aceptable</v>
      </c>
      <c r="T22" s="10">
        <v>25</v>
      </c>
      <c r="U22" s="34" t="s">
        <v>286</v>
      </c>
      <c r="V22" s="9" t="s">
        <v>229</v>
      </c>
      <c r="W22" s="10" t="s">
        <v>229</v>
      </c>
      <c r="X22" s="35" t="s">
        <v>229</v>
      </c>
      <c r="Y22" s="36" t="s">
        <v>250</v>
      </c>
      <c r="Z22" s="35" t="s">
        <v>229</v>
      </c>
    </row>
    <row r="23" spans="1:26" ht="163.5" customHeight="1" thickBot="1">
      <c r="A23" s="274"/>
      <c r="B23" s="276"/>
      <c r="C23" s="274"/>
      <c r="D23" s="296"/>
      <c r="E23" s="294"/>
      <c r="F23" s="29" t="s">
        <v>243</v>
      </c>
      <c r="G23" s="16" t="s">
        <v>95</v>
      </c>
      <c r="H23" s="35" t="s">
        <v>246</v>
      </c>
      <c r="I23" s="35" t="s">
        <v>229</v>
      </c>
      <c r="J23" s="37" t="s">
        <v>229</v>
      </c>
      <c r="K23" s="38" t="s">
        <v>253</v>
      </c>
      <c r="L23" s="16">
        <v>2</v>
      </c>
      <c r="M23" s="9">
        <v>3</v>
      </c>
      <c r="N23" s="17">
        <f t="shared" si="0"/>
        <v>6</v>
      </c>
      <c r="O23" s="18" t="str">
        <f t="shared" si="5"/>
        <v>MEDIO</v>
      </c>
      <c r="P23" s="16">
        <v>10</v>
      </c>
      <c r="Q23" s="15">
        <f t="shared" si="2"/>
        <v>60</v>
      </c>
      <c r="R23" s="19" t="str">
        <f t="shared" si="6"/>
        <v>Nivel 3</v>
      </c>
      <c r="S23" s="20" t="str">
        <f t="shared" si="4"/>
        <v>Aceptable</v>
      </c>
      <c r="T23" s="10">
        <v>25</v>
      </c>
      <c r="U23" s="34" t="s">
        <v>286</v>
      </c>
      <c r="V23" s="9" t="s">
        <v>229</v>
      </c>
      <c r="W23" s="10" t="s">
        <v>229</v>
      </c>
      <c r="X23" s="35" t="s">
        <v>229</v>
      </c>
      <c r="Y23" s="36" t="s">
        <v>250</v>
      </c>
      <c r="Z23" s="35" t="s">
        <v>229</v>
      </c>
    </row>
    <row r="24" spans="1:26" ht="162.75" customHeight="1" thickBot="1">
      <c r="A24" s="274"/>
      <c r="B24" s="276"/>
      <c r="C24" s="274"/>
      <c r="D24" s="296"/>
      <c r="E24" s="294"/>
      <c r="F24" s="29" t="s">
        <v>244</v>
      </c>
      <c r="G24" s="16" t="s">
        <v>95</v>
      </c>
      <c r="H24" s="35" t="s">
        <v>247</v>
      </c>
      <c r="I24" s="35" t="s">
        <v>229</v>
      </c>
      <c r="J24" s="37" t="s">
        <v>229</v>
      </c>
      <c r="K24" s="38" t="s">
        <v>252</v>
      </c>
      <c r="L24" s="16">
        <v>2</v>
      </c>
      <c r="M24" s="9">
        <v>3</v>
      </c>
      <c r="N24" s="17">
        <f t="shared" si="0"/>
        <v>6</v>
      </c>
      <c r="O24" s="18" t="str">
        <f t="shared" si="5"/>
        <v>MEDIO</v>
      </c>
      <c r="P24" s="16">
        <v>10</v>
      </c>
      <c r="Q24" s="15">
        <f t="shared" si="2"/>
        <v>60</v>
      </c>
      <c r="R24" s="19" t="str">
        <f t="shared" si="6"/>
        <v>Nivel 3</v>
      </c>
      <c r="S24" s="20" t="str">
        <f t="shared" si="4"/>
        <v>Aceptable</v>
      </c>
      <c r="T24" s="10">
        <v>25</v>
      </c>
      <c r="U24" s="34" t="s">
        <v>286</v>
      </c>
      <c r="V24" s="24" t="s">
        <v>254</v>
      </c>
      <c r="W24" s="24" t="s">
        <v>229</v>
      </c>
      <c r="X24" s="35" t="s">
        <v>229</v>
      </c>
      <c r="Y24" s="36" t="s">
        <v>250</v>
      </c>
      <c r="Z24" s="35" t="s">
        <v>229</v>
      </c>
    </row>
    <row r="25" spans="1:26" ht="153" customHeight="1" thickBot="1">
      <c r="A25" s="274"/>
      <c r="B25" s="276"/>
      <c r="C25" s="274"/>
      <c r="D25" s="296"/>
      <c r="E25" s="294"/>
      <c r="F25" s="29" t="s">
        <v>245</v>
      </c>
      <c r="G25" s="16" t="s">
        <v>95</v>
      </c>
      <c r="H25" s="35" t="s">
        <v>249</v>
      </c>
      <c r="I25" s="35" t="s">
        <v>229</v>
      </c>
      <c r="J25" s="37" t="s">
        <v>229</v>
      </c>
      <c r="K25" s="38" t="s">
        <v>251</v>
      </c>
      <c r="L25" s="16">
        <v>2</v>
      </c>
      <c r="M25" s="9">
        <v>3</v>
      </c>
      <c r="N25" s="17">
        <f t="shared" si="0"/>
        <v>6</v>
      </c>
      <c r="O25" s="18" t="str">
        <f t="shared" si="5"/>
        <v>MEDIO</v>
      </c>
      <c r="P25" s="16">
        <v>10</v>
      </c>
      <c r="Q25" s="15">
        <f t="shared" si="2"/>
        <v>60</v>
      </c>
      <c r="R25" s="19" t="str">
        <f t="shared" si="6"/>
        <v>Nivel 3</v>
      </c>
      <c r="S25" s="20" t="str">
        <f t="shared" si="4"/>
        <v>Aceptable</v>
      </c>
      <c r="T25" s="10">
        <v>25</v>
      </c>
      <c r="U25" s="34" t="s">
        <v>286</v>
      </c>
      <c r="V25" s="9" t="s">
        <v>229</v>
      </c>
      <c r="W25" s="10" t="s">
        <v>229</v>
      </c>
      <c r="X25" s="35" t="s">
        <v>229</v>
      </c>
      <c r="Y25" s="36" t="s">
        <v>250</v>
      </c>
      <c r="Z25" s="35" t="s">
        <v>229</v>
      </c>
    </row>
    <row r="26" spans="1:26" ht="87" customHeight="1" thickBot="1">
      <c r="A26" s="274"/>
      <c r="B26" s="276"/>
      <c r="C26" s="274"/>
      <c r="D26" s="296"/>
      <c r="E26" s="294"/>
      <c r="F26" s="29" t="s">
        <v>361</v>
      </c>
      <c r="G26" s="16" t="s">
        <v>103</v>
      </c>
      <c r="H26" s="35" t="s">
        <v>360</v>
      </c>
      <c r="I26" s="35" t="s">
        <v>366</v>
      </c>
      <c r="J26" s="37" t="s">
        <v>362</v>
      </c>
      <c r="K26" s="38" t="s">
        <v>363</v>
      </c>
      <c r="L26" s="16">
        <v>2</v>
      </c>
      <c r="M26" s="9">
        <v>2</v>
      </c>
      <c r="N26" s="17">
        <f t="shared" si="0"/>
        <v>4</v>
      </c>
      <c r="O26" s="18" t="str">
        <f t="shared" si="5"/>
        <v>BAJO</v>
      </c>
      <c r="P26" s="16">
        <v>10</v>
      </c>
      <c r="Q26" s="15">
        <f t="shared" si="2"/>
        <v>40</v>
      </c>
      <c r="R26" s="19" t="str">
        <f t="shared" si="6"/>
        <v>Nivel 3</v>
      </c>
      <c r="S26" s="20" t="str">
        <f t="shared" si="4"/>
        <v>Aceptable</v>
      </c>
      <c r="T26" s="10">
        <v>25</v>
      </c>
      <c r="U26" s="34" t="s">
        <v>367</v>
      </c>
      <c r="V26" s="60" t="s">
        <v>229</v>
      </c>
      <c r="W26" s="40" t="s">
        <v>229</v>
      </c>
      <c r="X26" s="35" t="s">
        <v>365</v>
      </c>
      <c r="Y26" s="36" t="s">
        <v>364</v>
      </c>
      <c r="Z26" s="35" t="s">
        <v>338</v>
      </c>
    </row>
    <row r="27" spans="1:26" ht="136.5" customHeight="1" thickBot="1">
      <c r="A27" s="274"/>
      <c r="B27" s="276"/>
      <c r="C27" s="274"/>
      <c r="D27" s="296"/>
      <c r="E27" s="294"/>
      <c r="F27" s="29" t="s">
        <v>393</v>
      </c>
      <c r="G27" s="16" t="s">
        <v>103</v>
      </c>
      <c r="H27" s="35" t="s">
        <v>288</v>
      </c>
      <c r="I27" s="35" t="s">
        <v>259</v>
      </c>
      <c r="J27" s="37" t="s">
        <v>229</v>
      </c>
      <c r="K27" s="39" t="s">
        <v>260</v>
      </c>
      <c r="L27" s="16">
        <v>2</v>
      </c>
      <c r="M27" s="9">
        <v>3</v>
      </c>
      <c r="N27" s="17">
        <f t="shared" si="0"/>
        <v>6</v>
      </c>
      <c r="O27" s="18" t="str">
        <f t="shared" si="5"/>
        <v>MEDIO</v>
      </c>
      <c r="P27" s="16">
        <v>10</v>
      </c>
      <c r="Q27" s="15">
        <f t="shared" si="2"/>
        <v>60</v>
      </c>
      <c r="R27" s="19" t="str">
        <f t="shared" si="6"/>
        <v>Nivel 3</v>
      </c>
      <c r="S27" s="20" t="str">
        <f t="shared" si="4"/>
        <v>Aceptable</v>
      </c>
      <c r="T27" s="10">
        <v>25</v>
      </c>
      <c r="U27" s="34" t="s">
        <v>261</v>
      </c>
      <c r="V27" s="35" t="s">
        <v>229</v>
      </c>
      <c r="W27" s="36" t="s">
        <v>229</v>
      </c>
      <c r="X27" s="35" t="s">
        <v>256</v>
      </c>
      <c r="Y27" s="30" t="s">
        <v>257</v>
      </c>
      <c r="Z27" s="29" t="s">
        <v>229</v>
      </c>
    </row>
    <row r="28" spans="1:26" ht="147.75" customHeight="1" thickBot="1">
      <c r="A28" s="274"/>
      <c r="B28" s="276"/>
      <c r="C28" s="274"/>
      <c r="D28" s="296"/>
      <c r="E28" s="294"/>
      <c r="F28" s="29" t="s">
        <v>327</v>
      </c>
      <c r="G28" s="16" t="s">
        <v>103</v>
      </c>
      <c r="H28" s="29" t="s">
        <v>297</v>
      </c>
      <c r="I28" s="35" t="s">
        <v>298</v>
      </c>
      <c r="J28" s="37" t="s">
        <v>299</v>
      </c>
      <c r="K28" s="39" t="s">
        <v>300</v>
      </c>
      <c r="L28" s="16">
        <v>2</v>
      </c>
      <c r="M28" s="9">
        <v>3</v>
      </c>
      <c r="N28" s="17">
        <f t="shared" si="0"/>
        <v>6</v>
      </c>
      <c r="O28" s="18" t="str">
        <f t="shared" si="5"/>
        <v>MEDIO</v>
      </c>
      <c r="P28" s="16">
        <v>10</v>
      </c>
      <c r="Q28" s="15">
        <f t="shared" si="2"/>
        <v>60</v>
      </c>
      <c r="R28" s="19" t="str">
        <f t="shared" si="6"/>
        <v>Nivel 3</v>
      </c>
      <c r="S28" s="20" t="str">
        <f t="shared" si="4"/>
        <v>Aceptable</v>
      </c>
      <c r="T28" s="10">
        <v>25</v>
      </c>
      <c r="U28" s="34" t="s">
        <v>314</v>
      </c>
      <c r="V28" s="35" t="s">
        <v>229</v>
      </c>
      <c r="W28" s="36" t="s">
        <v>229</v>
      </c>
      <c r="X28" s="35" t="s">
        <v>301</v>
      </c>
      <c r="Y28" s="30" t="s">
        <v>315</v>
      </c>
      <c r="Z28" s="29" t="s">
        <v>229</v>
      </c>
    </row>
    <row r="29" spans="1:26" ht="64.5" thickBot="1">
      <c r="A29" s="274"/>
      <c r="B29" s="276"/>
      <c r="C29" s="274"/>
      <c r="D29" s="296"/>
      <c r="E29" s="294"/>
      <c r="F29" s="29" t="s">
        <v>392</v>
      </c>
      <c r="G29" s="16" t="s">
        <v>103</v>
      </c>
      <c r="H29" s="29" t="s">
        <v>347</v>
      </c>
      <c r="I29" s="35" t="s">
        <v>348</v>
      </c>
      <c r="J29" s="37" t="s">
        <v>229</v>
      </c>
      <c r="K29" s="39" t="s">
        <v>344</v>
      </c>
      <c r="L29" s="16">
        <v>2</v>
      </c>
      <c r="M29" s="9">
        <v>4</v>
      </c>
      <c r="N29" s="17">
        <f t="shared" si="0"/>
        <v>8</v>
      </c>
      <c r="O29" s="18" t="str">
        <f t="shared" si="5"/>
        <v>MEDIO</v>
      </c>
      <c r="P29" s="16">
        <v>25</v>
      </c>
      <c r="Q29" s="15">
        <f t="shared" si="2"/>
        <v>200</v>
      </c>
      <c r="R29" s="19" t="str">
        <f t="shared" si="6"/>
        <v>Nivel 2</v>
      </c>
      <c r="S29" s="20" t="str">
        <f t="shared" si="4"/>
        <v>No Aceptable o Aceptable con control específico</v>
      </c>
      <c r="T29" s="10">
        <v>25</v>
      </c>
      <c r="U29" s="34" t="s">
        <v>313</v>
      </c>
      <c r="V29" s="35" t="s">
        <v>229</v>
      </c>
      <c r="W29" s="36" t="s">
        <v>229</v>
      </c>
      <c r="X29" s="35" t="s">
        <v>229</v>
      </c>
      <c r="Y29" s="30" t="s">
        <v>346</v>
      </c>
      <c r="Z29" s="29" t="s">
        <v>338</v>
      </c>
    </row>
    <row r="30" spans="1:26" ht="61.5" customHeight="1" thickBot="1">
      <c r="A30" s="274"/>
      <c r="B30" s="276"/>
      <c r="C30" s="274"/>
      <c r="D30" s="296"/>
      <c r="E30" s="294"/>
      <c r="F30" s="29" t="s">
        <v>391</v>
      </c>
      <c r="G30" s="16" t="s">
        <v>103</v>
      </c>
      <c r="H30" s="29" t="s">
        <v>342</v>
      </c>
      <c r="I30" s="35" t="s">
        <v>343</v>
      </c>
      <c r="J30" s="37" t="s">
        <v>229</v>
      </c>
      <c r="K30" s="39" t="s">
        <v>344</v>
      </c>
      <c r="L30" s="16">
        <v>2</v>
      </c>
      <c r="M30" s="9">
        <v>3</v>
      </c>
      <c r="N30" s="17">
        <f t="shared" si="0"/>
        <v>6</v>
      </c>
      <c r="O30" s="18" t="str">
        <f t="shared" si="5"/>
        <v>MEDIO</v>
      </c>
      <c r="P30" s="16">
        <v>25</v>
      </c>
      <c r="Q30" s="15">
        <f t="shared" si="2"/>
        <v>150</v>
      </c>
      <c r="R30" s="19" t="str">
        <f t="shared" si="6"/>
        <v>Nivel 2</v>
      </c>
      <c r="S30" s="20" t="str">
        <f t="shared" si="4"/>
        <v>No Aceptable o Aceptable con control específico</v>
      </c>
      <c r="T30" s="10">
        <v>25</v>
      </c>
      <c r="U30" s="34" t="s">
        <v>345</v>
      </c>
      <c r="V30" s="35" t="s">
        <v>229</v>
      </c>
      <c r="W30" s="36" t="s">
        <v>229</v>
      </c>
      <c r="X30" s="35" t="s">
        <v>229</v>
      </c>
      <c r="Y30" s="30" t="s">
        <v>346</v>
      </c>
      <c r="Z30" s="29" t="s">
        <v>338</v>
      </c>
    </row>
    <row r="31" spans="1:26" ht="127.5" customHeight="1" thickBot="1">
      <c r="A31" s="274"/>
      <c r="B31" s="276"/>
      <c r="C31" s="274"/>
      <c r="D31" s="296"/>
      <c r="E31" s="294"/>
      <c r="F31" s="29" t="s">
        <v>349</v>
      </c>
      <c r="G31" s="16" t="s">
        <v>103</v>
      </c>
      <c r="H31" s="29" t="s">
        <v>350</v>
      </c>
      <c r="I31" s="35" t="s">
        <v>229</v>
      </c>
      <c r="J31" s="37" t="s">
        <v>351</v>
      </c>
      <c r="K31" s="39" t="s">
        <v>352</v>
      </c>
      <c r="L31" s="16">
        <v>2</v>
      </c>
      <c r="M31" s="9">
        <v>3</v>
      </c>
      <c r="N31" s="17">
        <f t="shared" si="0"/>
        <v>6</v>
      </c>
      <c r="O31" s="18" t="str">
        <f t="shared" si="5"/>
        <v>MEDIO</v>
      </c>
      <c r="P31" s="16">
        <v>25</v>
      </c>
      <c r="Q31" s="15">
        <f t="shared" si="2"/>
        <v>150</v>
      </c>
      <c r="R31" s="19" t="str">
        <f t="shared" si="6"/>
        <v>Nivel 2</v>
      </c>
      <c r="S31" s="20" t="str">
        <f t="shared" si="4"/>
        <v>No Aceptable o Aceptable con control específico</v>
      </c>
      <c r="T31" s="10">
        <v>25</v>
      </c>
      <c r="U31" s="34" t="s">
        <v>350</v>
      </c>
      <c r="V31" s="35" t="s">
        <v>229</v>
      </c>
      <c r="W31" s="36" t="s">
        <v>229</v>
      </c>
      <c r="X31" s="35" t="s">
        <v>229</v>
      </c>
      <c r="Y31" s="30" t="s">
        <v>353</v>
      </c>
      <c r="Z31" s="29" t="s">
        <v>338</v>
      </c>
    </row>
    <row r="32" spans="1:26" ht="127.5" customHeight="1" thickBot="1">
      <c r="A32" s="274"/>
      <c r="B32" s="276"/>
      <c r="C32" s="274"/>
      <c r="D32" s="296"/>
      <c r="E32" s="294"/>
      <c r="F32" s="29" t="s">
        <v>378</v>
      </c>
      <c r="G32" s="16" t="s">
        <v>103</v>
      </c>
      <c r="H32" s="29" t="s">
        <v>380</v>
      </c>
      <c r="I32" s="35" t="s">
        <v>379</v>
      </c>
      <c r="J32" s="37" t="s">
        <v>383</v>
      </c>
      <c r="K32" s="39" t="s">
        <v>381</v>
      </c>
      <c r="L32" s="16">
        <v>2</v>
      </c>
      <c r="M32" s="9">
        <v>2</v>
      </c>
      <c r="N32" s="17">
        <f t="shared" si="0"/>
        <v>4</v>
      </c>
      <c r="O32" s="18" t="str">
        <f t="shared" si="5"/>
        <v>BAJO</v>
      </c>
      <c r="P32" s="16">
        <v>25</v>
      </c>
      <c r="Q32" s="15">
        <f t="shared" si="2"/>
        <v>100</v>
      </c>
      <c r="R32" s="19" t="str">
        <f t="shared" si="6"/>
        <v>Nivel 3</v>
      </c>
      <c r="S32" s="20" t="str">
        <f t="shared" si="4"/>
        <v>Aceptable</v>
      </c>
      <c r="T32" s="10">
        <v>25</v>
      </c>
      <c r="U32" s="34" t="s">
        <v>384</v>
      </c>
      <c r="V32" s="35" t="s">
        <v>229</v>
      </c>
      <c r="W32" s="36" t="s">
        <v>229</v>
      </c>
      <c r="X32" s="35" t="s">
        <v>382</v>
      </c>
      <c r="Y32" s="30" t="s">
        <v>385</v>
      </c>
      <c r="Z32" s="29" t="s">
        <v>338</v>
      </c>
    </row>
    <row r="33" spans="1:26" ht="123" customHeight="1" thickBot="1">
      <c r="A33" s="274"/>
      <c r="B33" s="276"/>
      <c r="C33" s="274"/>
      <c r="D33" s="296"/>
      <c r="E33" s="294"/>
      <c r="F33" s="29" t="s">
        <v>310</v>
      </c>
      <c r="G33" s="16" t="s">
        <v>103</v>
      </c>
      <c r="H33" s="29" t="s">
        <v>311</v>
      </c>
      <c r="I33" s="35" t="s">
        <v>229</v>
      </c>
      <c r="J33" s="37" t="s">
        <v>229</v>
      </c>
      <c r="K33" s="39" t="s">
        <v>312</v>
      </c>
      <c r="L33" s="16">
        <v>2</v>
      </c>
      <c r="M33" s="9">
        <v>3</v>
      </c>
      <c r="N33" s="17">
        <f t="shared" si="0"/>
        <v>6</v>
      </c>
      <c r="O33" s="18" t="str">
        <f t="shared" si="5"/>
        <v>MEDIO</v>
      </c>
      <c r="P33" s="16">
        <v>10</v>
      </c>
      <c r="Q33" s="15">
        <f t="shared" si="2"/>
        <v>60</v>
      </c>
      <c r="R33" s="19" t="str">
        <f t="shared" si="6"/>
        <v>Nivel 3</v>
      </c>
      <c r="S33" s="20" t="str">
        <f t="shared" si="4"/>
        <v>Aceptable</v>
      </c>
      <c r="T33" s="10">
        <v>25</v>
      </c>
      <c r="U33" s="34" t="s">
        <v>313</v>
      </c>
      <c r="V33" s="35" t="s">
        <v>229</v>
      </c>
      <c r="W33" s="36" t="s">
        <v>229</v>
      </c>
      <c r="X33" s="35" t="s">
        <v>229</v>
      </c>
      <c r="Y33" s="30" t="s">
        <v>312</v>
      </c>
      <c r="Z33" s="29" t="s">
        <v>338</v>
      </c>
    </row>
    <row r="34" spans="1:26" ht="145.5" customHeight="1" thickBot="1">
      <c r="A34" s="274"/>
      <c r="B34" s="276"/>
      <c r="C34" s="274"/>
      <c r="D34" s="296"/>
      <c r="E34" s="294"/>
      <c r="F34" s="29" t="s">
        <v>328</v>
      </c>
      <c r="G34" s="16" t="s">
        <v>97</v>
      </c>
      <c r="H34" s="29" t="s">
        <v>329</v>
      </c>
      <c r="I34" s="35" t="s">
        <v>229</v>
      </c>
      <c r="J34" s="35" t="s">
        <v>330</v>
      </c>
      <c r="K34" s="39" t="s">
        <v>300</v>
      </c>
      <c r="L34" s="16">
        <v>2</v>
      </c>
      <c r="M34" s="9">
        <v>3</v>
      </c>
      <c r="N34" s="17">
        <f t="shared" si="0"/>
        <v>6</v>
      </c>
      <c r="O34" s="18" t="str">
        <f t="shared" si="5"/>
        <v>MEDIO</v>
      </c>
      <c r="P34" s="16">
        <v>10</v>
      </c>
      <c r="Q34" s="15">
        <f t="shared" si="2"/>
        <v>60</v>
      </c>
      <c r="R34" s="19" t="str">
        <f t="shared" si="6"/>
        <v>Nivel 3</v>
      </c>
      <c r="S34" s="20" t="str">
        <f t="shared" si="4"/>
        <v>Aceptable</v>
      </c>
      <c r="T34" s="10">
        <v>25</v>
      </c>
      <c r="U34" s="34" t="s">
        <v>331</v>
      </c>
      <c r="V34" s="35" t="s">
        <v>229</v>
      </c>
      <c r="W34" s="36" t="s">
        <v>229</v>
      </c>
      <c r="X34" s="35" t="s">
        <v>332</v>
      </c>
      <c r="Y34" s="30" t="s">
        <v>333</v>
      </c>
      <c r="Z34" s="29" t="s">
        <v>229</v>
      </c>
    </row>
    <row r="35" spans="1:26" ht="109.5" customHeight="1" thickBot="1">
      <c r="A35" s="274"/>
      <c r="B35" s="276"/>
      <c r="C35" s="274"/>
      <c r="D35" s="296"/>
      <c r="E35" s="294"/>
      <c r="F35" s="21" t="s">
        <v>228</v>
      </c>
      <c r="G35" s="16" t="s">
        <v>232</v>
      </c>
      <c r="H35" s="29" t="s">
        <v>262</v>
      </c>
      <c r="I35" s="15" t="s">
        <v>229</v>
      </c>
      <c r="J35" s="30" t="s">
        <v>263</v>
      </c>
      <c r="K35" s="29" t="s">
        <v>230</v>
      </c>
      <c r="L35" s="16">
        <v>2</v>
      </c>
      <c r="M35" s="9">
        <v>3</v>
      </c>
      <c r="N35" s="17">
        <f t="shared" si="0"/>
        <v>6</v>
      </c>
      <c r="O35" s="18" t="str">
        <f t="shared" si="5"/>
        <v>MEDIO</v>
      </c>
      <c r="P35" s="16">
        <v>10</v>
      </c>
      <c r="Q35" s="15">
        <f t="shared" si="2"/>
        <v>60</v>
      </c>
      <c r="R35" s="19" t="str">
        <f t="shared" si="6"/>
        <v>Nivel 3</v>
      </c>
      <c r="S35" s="20" t="str">
        <f t="shared" si="4"/>
        <v>Aceptable</v>
      </c>
      <c r="T35" s="10">
        <v>25</v>
      </c>
      <c r="U35" s="34" t="s">
        <v>264</v>
      </c>
      <c r="V35" s="35" t="s">
        <v>229</v>
      </c>
      <c r="W35" s="36" t="s">
        <v>229</v>
      </c>
      <c r="X35" s="35" t="s">
        <v>231</v>
      </c>
      <c r="Y35" s="36" t="s">
        <v>265</v>
      </c>
      <c r="Z35" s="35" t="s">
        <v>229</v>
      </c>
    </row>
    <row r="36" spans="1:26" ht="111" customHeight="1">
      <c r="A36" s="274"/>
      <c r="B36" s="276"/>
      <c r="C36" s="274"/>
      <c r="D36" s="296"/>
      <c r="E36" s="294"/>
      <c r="F36" s="21" t="s">
        <v>390</v>
      </c>
      <c r="G36" s="16" t="s">
        <v>232</v>
      </c>
      <c r="H36" s="21" t="s">
        <v>266</v>
      </c>
      <c r="I36" s="15" t="s">
        <v>229</v>
      </c>
      <c r="J36" s="16" t="s">
        <v>229</v>
      </c>
      <c r="K36" s="21" t="s">
        <v>230</v>
      </c>
      <c r="L36" s="16">
        <v>2</v>
      </c>
      <c r="M36" s="9">
        <v>3</v>
      </c>
      <c r="N36" s="17">
        <f t="shared" si="0"/>
        <v>6</v>
      </c>
      <c r="O36" s="18" t="str">
        <f t="shared" si="5"/>
        <v>MEDIO</v>
      </c>
      <c r="P36" s="16">
        <v>10</v>
      </c>
      <c r="Q36" s="15">
        <f t="shared" si="2"/>
        <v>60</v>
      </c>
      <c r="R36" s="19" t="str">
        <f t="shared" si="6"/>
        <v>Nivel 3</v>
      </c>
      <c r="S36" s="20" t="str">
        <f t="shared" si="4"/>
        <v>Aceptable</v>
      </c>
      <c r="T36" s="10">
        <v>25</v>
      </c>
      <c r="U36" s="34" t="s">
        <v>234</v>
      </c>
      <c r="V36" s="35" t="s">
        <v>229</v>
      </c>
      <c r="W36" s="36" t="s">
        <v>229</v>
      </c>
      <c r="X36" s="35" t="s">
        <v>231</v>
      </c>
      <c r="Y36" s="36" t="s">
        <v>265</v>
      </c>
      <c r="Z36" s="35" t="s">
        <v>229</v>
      </c>
    </row>
    <row r="37" spans="1:26" ht="13.5" thickBot="1"/>
    <row r="38" spans="1:26" ht="73.5" customHeight="1" thickBot="1">
      <c r="D38" s="23" t="s">
        <v>208</v>
      </c>
      <c r="E38" s="279" t="s">
        <v>389</v>
      </c>
      <c r="F38" s="280"/>
      <c r="G38" s="280"/>
      <c r="H38" s="280"/>
      <c r="I38" s="280"/>
      <c r="J38" s="280"/>
      <c r="K38" s="280"/>
      <c r="L38" s="280"/>
      <c r="M38" s="280"/>
      <c r="N38" s="280"/>
      <c r="O38" s="280"/>
      <c r="P38" s="280"/>
      <c r="Q38" s="280"/>
      <c r="R38" s="281"/>
      <c r="S38" s="22" t="s">
        <v>397</v>
      </c>
      <c r="U38" s="22" t="s">
        <v>398</v>
      </c>
    </row>
  </sheetData>
  <mergeCells count="25">
    <mergeCell ref="A12:A36"/>
    <mergeCell ref="B12:B36"/>
    <mergeCell ref="C12:C36"/>
    <mergeCell ref="D12:D36"/>
    <mergeCell ref="E12:E36"/>
    <mergeCell ref="E38:R38"/>
    <mergeCell ref="L9:R10"/>
    <mergeCell ref="S9:S10"/>
    <mergeCell ref="T9:U10"/>
    <mergeCell ref="V9:Z9"/>
    <mergeCell ref="V10:V11"/>
    <mergeCell ref="W10:W11"/>
    <mergeCell ref="X10:X11"/>
    <mergeCell ref="Y10:Y11"/>
    <mergeCell ref="Z10:Z11"/>
    <mergeCell ref="A1:Z7"/>
    <mergeCell ref="A8:Z8"/>
    <mergeCell ref="A9:A11"/>
    <mergeCell ref="B9:B11"/>
    <mergeCell ref="C9:C11"/>
    <mergeCell ref="D9:D11"/>
    <mergeCell ref="E9:E11"/>
    <mergeCell ref="F9:G10"/>
    <mergeCell ref="H9:H11"/>
    <mergeCell ref="I9:K10"/>
  </mergeCells>
  <conditionalFormatting sqref="O12:O36">
    <cfRule type="containsText" dxfId="9" priority="8" operator="containsText" text="MUY ALTO">
      <formula>NOT(ISERROR(SEARCH("MUY ALTO",O12)))</formula>
    </cfRule>
    <cfRule type="containsText" dxfId="8" priority="9" operator="containsText" text="ALTO">
      <formula>NOT(ISERROR(SEARCH("ALTO",O12)))</formula>
    </cfRule>
    <cfRule type="containsText" dxfId="7" priority="10" operator="containsText" text="MEDIO">
      <formula>NOT(ISERROR(SEARCH("MEDIO",O12)))</formula>
    </cfRule>
    <cfRule type="containsText" dxfId="6" priority="11" operator="containsText" text="BAJO">
      <formula>NOT(ISERROR(SEARCH("BAJO",O12)))</formula>
    </cfRule>
  </conditionalFormatting>
  <conditionalFormatting sqref="R12:R36">
    <cfRule type="containsText" dxfId="5" priority="1" operator="containsText" text="Nivel 3">
      <formula>NOT(ISERROR(SEARCH("Nivel 3",R12)))</formula>
    </cfRule>
    <cfRule type="containsText" dxfId="4" priority="2" operator="containsText" text="Nivel 2">
      <formula>NOT(ISERROR(SEARCH("Nivel 2",R12)))</formula>
    </cfRule>
    <cfRule type="containsText" dxfId="3" priority="3" operator="containsText" text="Nivel 4">
      <formula>NOT(ISERROR(SEARCH("Nivel 4",R12)))</formula>
    </cfRule>
    <cfRule type="containsText" priority="4" operator="containsText" text="Nivel 4">
      <formula>NOT(ISERROR(SEARCH("Nivel 4",R12)))</formula>
    </cfRule>
    <cfRule type="containsText" dxfId="2" priority="5" operator="containsText" text="Nivel 3">
      <formula>NOT(ISERROR(SEARCH("Nivel 3",R12)))</formula>
    </cfRule>
    <cfRule type="containsText" dxfId="1" priority="6" operator="containsText" text="Nivel 3">
      <formula>NOT(ISERROR(SEARCH("Nivel 3",R12)))</formula>
    </cfRule>
    <cfRule type="containsText" dxfId="0" priority="7" operator="containsText" text="Nivel 1">
      <formula>NOT(ISERROR(SEARCH("Nivel 1",R12)))</formula>
    </cfRule>
  </conditionalFormatting>
  <dataValidations count="5">
    <dataValidation type="custom" allowBlank="1" showInputMessage="1" showErrorMessage="1" sqref="G11">
      <formula1>G12</formula1>
    </dataValidation>
    <dataValidation type="list" allowBlank="1" showInputMessage="1" showErrorMessage="1" sqref="G12:G36">
      <formula1>ri</formula1>
    </dataValidation>
    <dataValidation type="list" allowBlank="1" showInputMessage="1" showErrorMessage="1" sqref="P12:P36">
      <formula1>NC</formula1>
    </dataValidation>
    <dataValidation type="list" allowBlank="1" showInputMessage="1" showErrorMessage="1" sqref="M12:M36">
      <formula1>NE</formula1>
    </dataValidation>
    <dataValidation type="list" allowBlank="1" showInputMessage="1" showErrorMessage="1" sqref="L12:L36">
      <formula1>ND</formula1>
    </dataValidation>
  </dataValidations>
  <pageMargins left="0.49" right="0.12" top="0.33" bottom="0.74803149606299213" header="0.31496062992125984" footer="0.31496062992125984"/>
  <pageSetup scale="35" orientation="landscape" r:id="rId1"/>
  <drawing r:id="rId2"/>
</worksheet>
</file>

<file path=xl/worksheets/sheet2.xml><?xml version="1.0" encoding="utf-8"?>
<worksheet xmlns="http://schemas.openxmlformats.org/spreadsheetml/2006/main" xmlns:r="http://schemas.openxmlformats.org/officeDocument/2006/relationships">
  <sheetPr>
    <tabColor rgb="FF00B0F0"/>
  </sheetPr>
  <dimension ref="A1:AD25"/>
  <sheetViews>
    <sheetView view="pageBreakPreview" topLeftCell="A15" zoomScale="70" zoomScaleNormal="40" zoomScaleSheetLayoutView="70" zoomScalePageLayoutView="98" workbookViewId="0">
      <selection activeCell="U10" sqref="U10:U20"/>
    </sheetView>
  </sheetViews>
  <sheetFormatPr baseColWidth="10" defaultRowHeight="12.75"/>
  <cols>
    <col min="1" max="1" width="11.42578125" style="140"/>
    <col min="2" max="2" width="5.28515625" style="22" customWidth="1"/>
    <col min="3" max="4" width="5" style="22" customWidth="1"/>
    <col min="5" max="5" width="13.42578125" style="22" customWidth="1"/>
    <col min="6" max="6" width="6" style="22" customWidth="1"/>
    <col min="7" max="7" width="24.7109375" style="22" customWidth="1"/>
    <col min="8" max="8" width="29.28515625" style="22" customWidth="1"/>
    <col min="9" max="9" width="24" style="22" bestFit="1" customWidth="1"/>
    <col min="10" max="10" width="25.85546875" style="22" bestFit="1" customWidth="1"/>
    <col min="11" max="11" width="21.140625" style="22" bestFit="1" customWidth="1"/>
    <col min="12" max="12" width="18.5703125" style="22" bestFit="1" customWidth="1"/>
    <col min="13" max="13" width="20" style="22" bestFit="1" customWidth="1"/>
    <col min="14" max="14" width="6.5703125" style="22" customWidth="1"/>
    <col min="15" max="15" width="7.42578125" style="22" customWidth="1"/>
    <col min="16" max="16" width="7.85546875" style="22" customWidth="1"/>
    <col min="17" max="17" width="9.5703125" style="22" bestFit="1" customWidth="1"/>
    <col min="18" max="18" width="9.85546875" style="22" customWidth="1"/>
    <col min="19" max="19" width="5.5703125" style="22" bestFit="1" customWidth="1"/>
    <col min="20" max="20" width="11.5703125" style="22" customWidth="1"/>
    <col min="21" max="21" width="22.7109375" style="22" customWidth="1"/>
    <col min="22" max="22" width="4.28515625" style="22" customWidth="1"/>
    <col min="23" max="23" width="28.5703125" style="22" customWidth="1"/>
    <col min="24" max="24" width="14.42578125" style="22" customWidth="1"/>
    <col min="25" max="25" width="14.85546875" style="22" customWidth="1"/>
    <col min="26" max="26" width="6.85546875" style="22" customWidth="1"/>
    <col min="27" max="27" width="5.5703125" style="22" customWidth="1"/>
    <col min="28" max="28" width="32" style="22" customWidth="1"/>
    <col min="29" max="29" width="50" style="22" customWidth="1"/>
    <col min="30" max="30" width="20.7109375" style="22" bestFit="1" customWidth="1"/>
    <col min="31" max="16384" width="11.42578125" style="22"/>
  </cols>
  <sheetData>
    <row r="1" spans="2:30" ht="13.5" thickBot="1"/>
    <row r="2" spans="2:30" ht="21.75" customHeight="1">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2:30" ht="20.25" customHeight="1">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2:30" ht="27.75" customHeight="1">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2:30" ht="27.75" customHeight="1">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2:30" ht="18.75" customHeight="1">
      <c r="B6" s="332"/>
      <c r="C6" s="333"/>
      <c r="D6" s="333"/>
      <c r="E6" s="333"/>
      <c r="F6" s="333"/>
      <c r="G6" s="352" t="s">
        <v>485</v>
      </c>
      <c r="H6" s="353"/>
      <c r="I6" s="352" t="s">
        <v>483</v>
      </c>
      <c r="J6" s="353"/>
      <c r="K6" s="353"/>
      <c r="L6" s="354" t="s">
        <v>568</v>
      </c>
      <c r="M6" s="355"/>
      <c r="N6" s="355"/>
      <c r="O6" s="355"/>
      <c r="P6" s="356"/>
      <c r="Q6" s="348" t="s">
        <v>594</v>
      </c>
      <c r="R6" s="348"/>
      <c r="S6" s="348"/>
      <c r="T6" s="348"/>
      <c r="U6" s="348"/>
      <c r="V6" s="348"/>
      <c r="W6" s="348"/>
      <c r="X6" s="348"/>
      <c r="Y6" s="348"/>
      <c r="Z6" s="348"/>
      <c r="AA6" s="348"/>
      <c r="AB6" s="348"/>
      <c r="AC6" s="348"/>
      <c r="AD6" s="349"/>
    </row>
    <row r="7" spans="2:30" ht="23.25" customHeight="1" thickBot="1">
      <c r="B7" s="345" t="s">
        <v>782</v>
      </c>
      <c r="C7" s="343"/>
      <c r="D7" s="343"/>
      <c r="E7" s="337"/>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2:30" ht="63.75" customHeight="1" thickBot="1">
      <c r="B8" s="373" t="s">
        <v>8</v>
      </c>
      <c r="C8" s="363" t="s">
        <v>400</v>
      </c>
      <c r="D8" s="376" t="s">
        <v>6</v>
      </c>
      <c r="E8" s="378" t="s">
        <v>9</v>
      </c>
      <c r="F8" s="380" t="s">
        <v>411</v>
      </c>
      <c r="G8" s="387" t="s">
        <v>13</v>
      </c>
      <c r="H8" s="388"/>
      <c r="I8" s="389"/>
      <c r="J8" s="363" t="s">
        <v>12</v>
      </c>
      <c r="K8" s="387" t="s">
        <v>17</v>
      </c>
      <c r="L8" s="388"/>
      <c r="M8" s="389"/>
      <c r="N8" s="387" t="s">
        <v>26</v>
      </c>
      <c r="O8" s="388"/>
      <c r="P8" s="388"/>
      <c r="Q8" s="388"/>
      <c r="R8" s="388"/>
      <c r="S8" s="388"/>
      <c r="T8" s="389"/>
      <c r="U8" s="81" t="s">
        <v>27</v>
      </c>
      <c r="V8" s="370" t="s">
        <v>412</v>
      </c>
      <c r="W8" s="371"/>
      <c r="X8" s="371"/>
      <c r="Y8" s="372"/>
      <c r="Z8" s="370" t="s">
        <v>2</v>
      </c>
      <c r="AA8" s="371"/>
      <c r="AB8" s="371"/>
      <c r="AC8" s="371"/>
      <c r="AD8" s="372"/>
    </row>
    <row r="9" spans="2:30" ht="165.75" customHeight="1" thickBot="1">
      <c r="B9" s="374"/>
      <c r="C9" s="375"/>
      <c r="D9" s="377"/>
      <c r="E9" s="379"/>
      <c r="F9" s="381"/>
      <c r="G9" s="74" t="s">
        <v>443</v>
      </c>
      <c r="H9" s="168" t="s">
        <v>14</v>
      </c>
      <c r="I9" s="129" t="s">
        <v>15</v>
      </c>
      <c r="J9" s="375"/>
      <c r="K9" s="74" t="s">
        <v>16</v>
      </c>
      <c r="L9" s="74" t="s">
        <v>18</v>
      </c>
      <c r="M9" s="75" t="s">
        <v>19</v>
      </c>
      <c r="N9" s="76" t="s">
        <v>21</v>
      </c>
      <c r="O9" s="77" t="s">
        <v>22</v>
      </c>
      <c r="P9" s="76" t="s">
        <v>20</v>
      </c>
      <c r="Q9" s="77" t="s">
        <v>23</v>
      </c>
      <c r="R9" s="76" t="s">
        <v>31</v>
      </c>
      <c r="S9" s="77" t="s">
        <v>24</v>
      </c>
      <c r="T9" s="76" t="s">
        <v>25</v>
      </c>
      <c r="U9" s="77" t="s">
        <v>28</v>
      </c>
      <c r="V9" s="82" t="s">
        <v>29</v>
      </c>
      <c r="W9" s="76" t="s">
        <v>30</v>
      </c>
      <c r="X9" s="82" t="s">
        <v>708</v>
      </c>
      <c r="Y9" s="82" t="s">
        <v>413</v>
      </c>
      <c r="Z9" s="83" t="s">
        <v>3</v>
      </c>
      <c r="AA9" s="83" t="s">
        <v>4</v>
      </c>
      <c r="AB9" s="83" t="s">
        <v>5</v>
      </c>
      <c r="AC9" s="83" t="s">
        <v>203</v>
      </c>
      <c r="AD9" s="83" t="s">
        <v>1</v>
      </c>
    </row>
    <row r="10" spans="2:30" ht="66" customHeight="1">
      <c r="B10" s="318" t="s">
        <v>588</v>
      </c>
      <c r="C10" s="363" t="s">
        <v>587</v>
      </c>
      <c r="D10" s="323" t="s">
        <v>438</v>
      </c>
      <c r="E10" s="320" t="s">
        <v>487</v>
      </c>
      <c r="F10" s="365" t="s">
        <v>415</v>
      </c>
      <c r="G10" s="179" t="s">
        <v>582</v>
      </c>
      <c r="H10" s="149" t="s">
        <v>569</v>
      </c>
      <c r="I10" s="165" t="s">
        <v>93</v>
      </c>
      <c r="J10" s="149" t="s">
        <v>570</v>
      </c>
      <c r="K10" s="106" t="s">
        <v>416</v>
      </c>
      <c r="L10" s="106" t="s">
        <v>416</v>
      </c>
      <c r="M10" s="106" t="s">
        <v>416</v>
      </c>
      <c r="N10" s="176">
        <v>2</v>
      </c>
      <c r="O10" s="176">
        <v>1</v>
      </c>
      <c r="P10" s="177">
        <f>+IF(N10=0,O10,N10*O10)</f>
        <v>2</v>
      </c>
      <c r="Q10" s="79" t="str">
        <f>IF(AND(P10&gt;9,P10&lt;21),"ALTO",IF(AND(P10&gt;23),"MUY ALTO",IF(AND(P10&gt;5,P10&lt;9),"MEDIO","BAJO")))</f>
        <v>BAJO</v>
      </c>
      <c r="R10" s="68">
        <v>10</v>
      </c>
      <c r="S10" s="70">
        <f>P10*R10</f>
        <v>20</v>
      </c>
      <c r="T10" s="80" t="str">
        <f>IF(AND(S10&gt;149,S10&lt;501),"Nivel 2",IF(AND(S10&gt;599),"Nivel 1",IF(AND(S10&gt;39,S10&lt;121),"Nivel 3","Nivel 4")))</f>
        <v>Nivel 4</v>
      </c>
      <c r="U10" s="189" t="str">
        <f>IF(AND(S10&gt;149,S10&lt;501),"No Aceptable o Aceptable con control específico",IF(AND(S10&gt;599),"No Aceptable",IF(AND(S10&gt;39,S10&lt;121),"Aceptable","Aceptable")))</f>
        <v>Aceptable</v>
      </c>
      <c r="V10" s="182">
        <v>8</v>
      </c>
      <c r="W10" s="181" t="s">
        <v>571</v>
      </c>
      <c r="X10" s="181" t="s">
        <v>749</v>
      </c>
      <c r="Y10" s="154" t="s">
        <v>461</v>
      </c>
      <c r="Z10" s="155"/>
      <c r="AA10" s="155"/>
      <c r="AB10" s="153" t="s">
        <v>572</v>
      </c>
      <c r="AC10" s="153" t="s">
        <v>595</v>
      </c>
      <c r="AD10" s="156" t="s">
        <v>573</v>
      </c>
    </row>
    <row r="11" spans="2:30" ht="74.25" customHeight="1" thickBot="1">
      <c r="B11" s="319"/>
      <c r="C11" s="364"/>
      <c r="D11" s="324"/>
      <c r="E11" s="321"/>
      <c r="F11" s="366"/>
      <c r="G11" s="179" t="s">
        <v>581</v>
      </c>
      <c r="H11" s="180" t="s">
        <v>578</v>
      </c>
      <c r="I11" s="165" t="s">
        <v>93</v>
      </c>
      <c r="J11" s="149" t="s">
        <v>579</v>
      </c>
      <c r="K11" s="106" t="s">
        <v>416</v>
      </c>
      <c r="L11" s="106" t="s">
        <v>416</v>
      </c>
      <c r="M11" s="106" t="s">
        <v>416</v>
      </c>
      <c r="N11" s="176">
        <v>2</v>
      </c>
      <c r="O11" s="176">
        <v>1</v>
      </c>
      <c r="P11" s="177">
        <f>+IF(N11=0,O11,N11*O11)</f>
        <v>2</v>
      </c>
      <c r="Q11" s="79" t="str">
        <f>IF(AND(P11&gt;9,P11&lt;21),"ALTO",IF(AND(P11&gt;23),"MUY ALTO",IF(AND(P11&gt;5,P11&lt;9),"MEDIO","BAJO")))</f>
        <v>BAJO</v>
      </c>
      <c r="R11" s="68">
        <v>10</v>
      </c>
      <c r="S11" s="70">
        <f>P11*R11</f>
        <v>20</v>
      </c>
      <c r="T11" s="80" t="str">
        <f>IF(AND(S11&gt;149,S11&lt;501),"Nivel 2",IF(AND(S11&gt;599),"Nivel 1",IF(AND(S11&gt;39,S11&lt;121),"Nivel 3","Nivel 4")))</f>
        <v>Nivel 4</v>
      </c>
      <c r="U11" s="189" t="str">
        <f>IF(AND(S11&gt;149,S11&lt;501),"No Aceptable o Aceptable con control específico",IF(AND(S11&gt;599),"No Aceptable",IF(AND(S11&gt;39,S11&lt;121),"Aceptable","Aceptable")))</f>
        <v>Aceptable</v>
      </c>
      <c r="V11" s="182">
        <v>8</v>
      </c>
      <c r="W11" s="181" t="s">
        <v>574</v>
      </c>
      <c r="X11" s="181" t="s">
        <v>749</v>
      </c>
      <c r="Y11" s="178" t="s">
        <v>415</v>
      </c>
      <c r="Z11" s="155"/>
      <c r="AA11" s="155"/>
      <c r="AB11" s="153" t="s">
        <v>575</v>
      </c>
      <c r="AC11" s="153" t="s">
        <v>576</v>
      </c>
      <c r="AD11" s="156" t="s">
        <v>577</v>
      </c>
    </row>
    <row r="12" spans="2:30" ht="84" customHeight="1">
      <c r="B12" s="319"/>
      <c r="C12" s="364"/>
      <c r="D12" s="324"/>
      <c r="E12" s="320" t="s">
        <v>488</v>
      </c>
      <c r="F12" s="366"/>
      <c r="G12" s="71" t="s">
        <v>419</v>
      </c>
      <c r="H12" s="131" t="s">
        <v>444</v>
      </c>
      <c r="I12" s="131" t="s">
        <v>92</v>
      </c>
      <c r="J12" s="67" t="s">
        <v>420</v>
      </c>
      <c r="K12" s="106" t="s">
        <v>416</v>
      </c>
      <c r="L12" s="106" t="s">
        <v>416</v>
      </c>
      <c r="M12" s="106" t="s">
        <v>421</v>
      </c>
      <c r="N12" s="66">
        <v>6</v>
      </c>
      <c r="O12" s="133">
        <v>1</v>
      </c>
      <c r="P12" s="78">
        <f t="shared" ref="P12:P20" si="0">N12*O12</f>
        <v>6</v>
      </c>
      <c r="Q12" s="79" t="str">
        <f>IF(AND(P12&gt;9,P12&lt;21),"ALTO",IF(AND(P12&gt;23),"MUY ALTO",IF(AND(P12&gt;5,P12&lt;9),"MEDIO","BAJO")))</f>
        <v>MEDIO</v>
      </c>
      <c r="R12" s="68">
        <v>10</v>
      </c>
      <c r="S12" s="70">
        <f t="shared" ref="S12:S20" si="1">P12*R12</f>
        <v>60</v>
      </c>
      <c r="T12" s="80" t="str">
        <f>IF(AND(S12&gt;149,S12&lt;501),"Nivel 2",IF(AND(S12&gt;599),"Nivel 1",IF(AND(S12&gt;39,S12&lt;121),"Nivel 3","Nivel 4")))</f>
        <v>Nivel 3</v>
      </c>
      <c r="U12" s="109" t="str">
        <f t="shared" ref="U12:U20" si="2">IF(AND(S12&gt;149,S12&lt;501),"No Aceptable o Aceptable con control específico",IF(AND(S12&gt;599),"No Aceptable",IF(AND(S12&gt;39,S12&lt;121),"Aceptable","Aceptable")))</f>
        <v>Aceptable</v>
      </c>
      <c r="V12" s="182">
        <v>8</v>
      </c>
      <c r="W12" s="72" t="s">
        <v>459</v>
      </c>
      <c r="X12" s="181" t="s">
        <v>749</v>
      </c>
      <c r="Y12" s="64" t="s">
        <v>415</v>
      </c>
      <c r="Z12" s="133" t="s">
        <v>457</v>
      </c>
      <c r="AA12" s="66" t="s">
        <v>457</v>
      </c>
      <c r="AB12" s="133" t="s">
        <v>457</v>
      </c>
      <c r="AC12" s="188" t="s">
        <v>580</v>
      </c>
      <c r="AD12" s="167" t="s">
        <v>596</v>
      </c>
    </row>
    <row r="13" spans="2:30" ht="58.5" customHeight="1">
      <c r="B13" s="319"/>
      <c r="C13" s="364"/>
      <c r="D13" s="324"/>
      <c r="E13" s="321"/>
      <c r="F13" s="366"/>
      <c r="G13" s="72" t="s">
        <v>425</v>
      </c>
      <c r="H13" s="131" t="s">
        <v>451</v>
      </c>
      <c r="I13" s="131" t="s">
        <v>95</v>
      </c>
      <c r="J13" s="325" t="s">
        <v>426</v>
      </c>
      <c r="K13" s="106" t="s">
        <v>416</v>
      </c>
      <c r="L13" s="106" t="s">
        <v>416</v>
      </c>
      <c r="M13" s="106" t="s">
        <v>416</v>
      </c>
      <c r="N13" s="66">
        <v>6</v>
      </c>
      <c r="O13" s="133">
        <v>3</v>
      </c>
      <c r="P13" s="78">
        <f t="shared" si="0"/>
        <v>18</v>
      </c>
      <c r="Q13" s="135" t="str">
        <f>IF(AND(P13&gt;9,P13&lt;21),"ALTO",IF(AND(P13&gt;23),"MUY ALTO",IF(AND(P13&gt;5,P13&lt;9),"MEDIO","BAJO")))</f>
        <v>ALTO</v>
      </c>
      <c r="R13" s="68">
        <v>25</v>
      </c>
      <c r="S13" s="70">
        <f t="shared" si="1"/>
        <v>450</v>
      </c>
      <c r="T13" s="80" t="str">
        <f>IF(AND(S13&gt;149,S13&lt;501),"Nivel 2",IF(AND(S13&gt;599),"Nivel 1",IF(AND(S13&gt;39,S13&lt;121),"Nivel 3","Nivel 4")))</f>
        <v>Nivel 2</v>
      </c>
      <c r="U13" s="110" t="str">
        <f t="shared" si="2"/>
        <v>No Aceptable o Aceptable con control específico</v>
      </c>
      <c r="V13" s="182">
        <v>8</v>
      </c>
      <c r="W13" s="315" t="s">
        <v>463</v>
      </c>
      <c r="X13" s="357" t="s">
        <v>749</v>
      </c>
      <c r="Y13" s="315" t="s">
        <v>415</v>
      </c>
      <c r="Z13" s="315" t="s">
        <v>457</v>
      </c>
      <c r="AA13" s="315" t="s">
        <v>457</v>
      </c>
      <c r="AB13" s="315"/>
      <c r="AC13" s="360" t="s">
        <v>604</v>
      </c>
      <c r="AD13" s="315" t="s">
        <v>457</v>
      </c>
    </row>
    <row r="14" spans="2:30" ht="58.5" customHeight="1">
      <c r="B14" s="319"/>
      <c r="C14" s="364"/>
      <c r="D14" s="324"/>
      <c r="E14" s="322" t="s">
        <v>492</v>
      </c>
      <c r="F14" s="366"/>
      <c r="G14" s="72" t="s">
        <v>427</v>
      </c>
      <c r="H14" s="131" t="s">
        <v>452</v>
      </c>
      <c r="I14" s="131" t="s">
        <v>95</v>
      </c>
      <c r="J14" s="326"/>
      <c r="K14" s="106" t="s">
        <v>416</v>
      </c>
      <c r="L14" s="106" t="s">
        <v>416</v>
      </c>
      <c r="M14" s="106" t="s">
        <v>416</v>
      </c>
      <c r="N14" s="66">
        <v>6</v>
      </c>
      <c r="O14" s="133">
        <v>2</v>
      </c>
      <c r="P14" s="78">
        <f t="shared" si="0"/>
        <v>12</v>
      </c>
      <c r="Q14" s="135" t="str">
        <f t="shared" ref="Q14:Q20" si="3">IF(AND(P14&gt;9,P14&lt;21),"ALTO",IF(AND(P14&gt;23),"MUY ALTO",IF(AND(P14&gt;5,P14&lt;9),"MEDIO","BAJO")))</f>
        <v>ALTO</v>
      </c>
      <c r="R14" s="68">
        <v>25</v>
      </c>
      <c r="S14" s="70">
        <f t="shared" si="1"/>
        <v>300</v>
      </c>
      <c r="T14" s="80" t="str">
        <f t="shared" ref="T14:T20" si="4">IF(AND(S14&gt;149,S14&lt;501),"Nivel 2",IF(AND(S14&gt;599),"Nivel 1",IF(AND(S14&gt;39,S14&lt;121),"Nivel 3","Nivel 4")))</f>
        <v>Nivel 2</v>
      </c>
      <c r="U14" s="110" t="str">
        <f t="shared" si="2"/>
        <v>No Aceptable o Aceptable con control específico</v>
      </c>
      <c r="V14" s="182">
        <v>8</v>
      </c>
      <c r="W14" s="316"/>
      <c r="X14" s="358"/>
      <c r="Y14" s="316"/>
      <c r="Z14" s="316"/>
      <c r="AA14" s="316"/>
      <c r="AB14" s="316"/>
      <c r="AC14" s="361"/>
      <c r="AD14" s="316"/>
    </row>
    <row r="15" spans="2:30" ht="58.5" customHeight="1">
      <c r="B15" s="319"/>
      <c r="C15" s="364"/>
      <c r="D15" s="324"/>
      <c r="E15" s="322"/>
      <c r="F15" s="366"/>
      <c r="G15" s="72" t="s">
        <v>428</v>
      </c>
      <c r="H15" s="131" t="s">
        <v>453</v>
      </c>
      <c r="I15" s="131" t="s">
        <v>95</v>
      </c>
      <c r="J15" s="326"/>
      <c r="K15" s="106" t="s">
        <v>416</v>
      </c>
      <c r="L15" s="106" t="s">
        <v>416</v>
      </c>
      <c r="M15" s="106" t="s">
        <v>583</v>
      </c>
      <c r="N15" s="66">
        <v>6</v>
      </c>
      <c r="O15" s="133">
        <v>1</v>
      </c>
      <c r="P15" s="78">
        <f t="shared" si="0"/>
        <v>6</v>
      </c>
      <c r="Q15" s="135" t="str">
        <f t="shared" si="3"/>
        <v>MEDIO</v>
      </c>
      <c r="R15" s="68">
        <v>25</v>
      </c>
      <c r="S15" s="70">
        <f t="shared" si="1"/>
        <v>150</v>
      </c>
      <c r="T15" s="80" t="str">
        <f t="shared" si="4"/>
        <v>Nivel 2</v>
      </c>
      <c r="U15" s="110" t="str">
        <f t="shared" si="2"/>
        <v>No Aceptable o Aceptable con control específico</v>
      </c>
      <c r="V15" s="182">
        <v>8</v>
      </c>
      <c r="W15" s="316"/>
      <c r="X15" s="358"/>
      <c r="Y15" s="316"/>
      <c r="Z15" s="316"/>
      <c r="AA15" s="316"/>
      <c r="AB15" s="316"/>
      <c r="AC15" s="361"/>
      <c r="AD15" s="316"/>
    </row>
    <row r="16" spans="2:30" ht="58.5" customHeight="1">
      <c r="B16" s="319"/>
      <c r="C16" s="364"/>
      <c r="D16" s="324"/>
      <c r="E16" s="322" t="s">
        <v>489</v>
      </c>
      <c r="F16" s="366"/>
      <c r="G16" s="72" t="s">
        <v>429</v>
      </c>
      <c r="H16" s="131" t="s">
        <v>454</v>
      </c>
      <c r="I16" s="131" t="s">
        <v>95</v>
      </c>
      <c r="J16" s="326"/>
      <c r="K16" s="106" t="s">
        <v>416</v>
      </c>
      <c r="L16" s="106" t="s">
        <v>416</v>
      </c>
      <c r="M16" s="106" t="s">
        <v>589</v>
      </c>
      <c r="N16" s="66">
        <v>2</v>
      </c>
      <c r="O16" s="133">
        <v>2</v>
      </c>
      <c r="P16" s="78">
        <f t="shared" si="0"/>
        <v>4</v>
      </c>
      <c r="Q16" s="135" t="str">
        <f t="shared" si="3"/>
        <v>BAJO</v>
      </c>
      <c r="R16" s="68">
        <v>10</v>
      </c>
      <c r="S16" s="70">
        <f t="shared" si="1"/>
        <v>40</v>
      </c>
      <c r="T16" s="80" t="str">
        <f t="shared" si="4"/>
        <v>Nivel 3</v>
      </c>
      <c r="U16" s="109" t="str">
        <f t="shared" si="2"/>
        <v>Aceptable</v>
      </c>
      <c r="V16" s="182">
        <v>8</v>
      </c>
      <c r="W16" s="316"/>
      <c r="X16" s="358"/>
      <c r="Y16" s="316"/>
      <c r="Z16" s="316"/>
      <c r="AA16" s="316"/>
      <c r="AB16" s="316"/>
      <c r="AC16" s="361"/>
      <c r="AD16" s="316"/>
    </row>
    <row r="17" spans="2:30" ht="58.5" customHeight="1">
      <c r="B17" s="319"/>
      <c r="C17" s="364"/>
      <c r="D17" s="324"/>
      <c r="E17" s="322"/>
      <c r="F17" s="366"/>
      <c r="G17" s="72" t="s">
        <v>430</v>
      </c>
      <c r="H17" s="131" t="s">
        <v>455</v>
      </c>
      <c r="I17" s="131" t="s">
        <v>95</v>
      </c>
      <c r="J17" s="327"/>
      <c r="K17" s="106" t="s">
        <v>416</v>
      </c>
      <c r="L17" s="106" t="s">
        <v>416</v>
      </c>
      <c r="M17" s="106" t="s">
        <v>431</v>
      </c>
      <c r="N17" s="66">
        <v>2</v>
      </c>
      <c r="O17" s="133">
        <v>2</v>
      </c>
      <c r="P17" s="78">
        <f t="shared" si="0"/>
        <v>4</v>
      </c>
      <c r="Q17" s="135" t="str">
        <f>IF(AND(P17&gt;9,P17&lt;21),"ALTO",IF(AND(P17&gt;23),"MUY ALTO",IF(AND(P17&gt;5,P17&lt;9),"MEDIO","BAJO")))</f>
        <v>BAJO</v>
      </c>
      <c r="R17" s="68">
        <v>10</v>
      </c>
      <c r="S17" s="70">
        <f t="shared" si="1"/>
        <v>40</v>
      </c>
      <c r="T17" s="80" t="str">
        <f t="shared" si="4"/>
        <v>Nivel 3</v>
      </c>
      <c r="U17" s="109" t="str">
        <f t="shared" si="2"/>
        <v>Aceptable</v>
      </c>
      <c r="V17" s="182">
        <v>8</v>
      </c>
      <c r="W17" s="317"/>
      <c r="X17" s="359"/>
      <c r="Y17" s="317"/>
      <c r="Z17" s="317"/>
      <c r="AA17" s="317"/>
      <c r="AB17" s="317"/>
      <c r="AC17" s="362"/>
      <c r="AD17" s="317"/>
    </row>
    <row r="18" spans="2:30" ht="130.5" customHeight="1">
      <c r="B18" s="319"/>
      <c r="C18" s="364"/>
      <c r="D18" s="324"/>
      <c r="E18" s="132" t="s">
        <v>490</v>
      </c>
      <c r="F18" s="366"/>
      <c r="G18" s="72" t="s">
        <v>435</v>
      </c>
      <c r="H18" s="173" t="s">
        <v>597</v>
      </c>
      <c r="I18" s="131" t="s">
        <v>96</v>
      </c>
      <c r="J18" s="133" t="s">
        <v>436</v>
      </c>
      <c r="K18" s="106" t="s">
        <v>416</v>
      </c>
      <c r="L18" s="66" t="s">
        <v>591</v>
      </c>
      <c r="M18" s="66" t="s">
        <v>598</v>
      </c>
      <c r="N18" s="66">
        <v>2</v>
      </c>
      <c r="O18" s="133">
        <v>1</v>
      </c>
      <c r="P18" s="78">
        <f t="shared" si="0"/>
        <v>2</v>
      </c>
      <c r="Q18" s="135" t="str">
        <f>IF(AND(P18&gt;9,P18&lt;21),"ALTO",IF(AND(P18&gt;23),"MUY ALTO",IF(AND(P18&gt;5,P18&lt;9),"MEDIO","BAJO")))</f>
        <v>BAJO</v>
      </c>
      <c r="R18" s="68">
        <v>10</v>
      </c>
      <c r="S18" s="70">
        <f t="shared" si="1"/>
        <v>20</v>
      </c>
      <c r="T18" s="80" t="str">
        <f t="shared" si="4"/>
        <v>Nivel 4</v>
      </c>
      <c r="U18" s="189" t="str">
        <f t="shared" si="2"/>
        <v>Aceptable</v>
      </c>
      <c r="V18" s="182">
        <v>8</v>
      </c>
      <c r="W18" s="72" t="s">
        <v>464</v>
      </c>
      <c r="X18" s="153" t="s">
        <v>749</v>
      </c>
      <c r="Y18" s="217" t="s">
        <v>415</v>
      </c>
      <c r="Z18" s="133"/>
      <c r="AA18" s="66"/>
      <c r="AB18" s="175" t="s">
        <v>590</v>
      </c>
      <c r="AC18" s="209" t="s">
        <v>745</v>
      </c>
      <c r="AD18" s="130" t="s">
        <v>457</v>
      </c>
    </row>
    <row r="19" spans="2:30" ht="115.5" customHeight="1">
      <c r="B19" s="319"/>
      <c r="C19" s="364"/>
      <c r="D19" s="324"/>
      <c r="E19" s="320" t="s">
        <v>491</v>
      </c>
      <c r="F19" s="366"/>
      <c r="G19" s="72" t="s">
        <v>441</v>
      </c>
      <c r="H19" s="172" t="s">
        <v>584</v>
      </c>
      <c r="I19" s="131" t="s">
        <v>103</v>
      </c>
      <c r="J19" s="175" t="s">
        <v>585</v>
      </c>
      <c r="K19" s="69" t="s">
        <v>416</v>
      </c>
      <c r="L19" s="69" t="s">
        <v>416</v>
      </c>
      <c r="M19" s="69" t="s">
        <v>592</v>
      </c>
      <c r="N19" s="66">
        <v>6</v>
      </c>
      <c r="O19" s="133">
        <v>1</v>
      </c>
      <c r="P19" s="78">
        <f t="shared" si="0"/>
        <v>6</v>
      </c>
      <c r="Q19" s="79" t="str">
        <f t="shared" si="3"/>
        <v>MEDIO</v>
      </c>
      <c r="R19" s="68">
        <v>10</v>
      </c>
      <c r="S19" s="70">
        <f t="shared" si="1"/>
        <v>60</v>
      </c>
      <c r="T19" s="113" t="str">
        <f t="shared" si="4"/>
        <v>Nivel 3</v>
      </c>
      <c r="U19" s="109" t="str">
        <f t="shared" si="2"/>
        <v>Aceptable</v>
      </c>
      <c r="V19" s="182">
        <v>8</v>
      </c>
      <c r="W19" s="112" t="s">
        <v>467</v>
      </c>
      <c r="X19" s="153" t="s">
        <v>749</v>
      </c>
      <c r="Y19" s="217" t="s">
        <v>461</v>
      </c>
      <c r="Z19" s="133"/>
      <c r="AA19" s="66"/>
      <c r="AB19" s="175" t="s">
        <v>586</v>
      </c>
      <c r="AC19" s="166" t="s">
        <v>599</v>
      </c>
      <c r="AD19" s="66" t="s">
        <v>457</v>
      </c>
    </row>
    <row r="20" spans="2:30" ht="67.5" customHeight="1">
      <c r="B20" s="319"/>
      <c r="C20" s="364"/>
      <c r="D20" s="324"/>
      <c r="E20" s="321"/>
      <c r="F20" s="366"/>
      <c r="G20" s="72" t="s">
        <v>442</v>
      </c>
      <c r="H20" s="131" t="s">
        <v>445</v>
      </c>
      <c r="I20" s="131" t="s">
        <v>103</v>
      </c>
      <c r="J20" s="133" t="s">
        <v>446</v>
      </c>
      <c r="K20" s="69" t="s">
        <v>448</v>
      </c>
      <c r="L20" s="69" t="s">
        <v>416</v>
      </c>
      <c r="M20" s="69" t="s">
        <v>600</v>
      </c>
      <c r="N20" s="66">
        <v>6</v>
      </c>
      <c r="O20" s="133">
        <v>1</v>
      </c>
      <c r="P20" s="78">
        <f t="shared" si="0"/>
        <v>6</v>
      </c>
      <c r="Q20" s="79" t="str">
        <f t="shared" si="3"/>
        <v>MEDIO</v>
      </c>
      <c r="R20" s="68">
        <v>10</v>
      </c>
      <c r="S20" s="70">
        <f t="shared" si="1"/>
        <v>60</v>
      </c>
      <c r="T20" s="114" t="str">
        <f t="shared" si="4"/>
        <v>Nivel 3</v>
      </c>
      <c r="U20" s="109" t="str">
        <f t="shared" si="2"/>
        <v>Aceptable</v>
      </c>
      <c r="V20" s="182">
        <v>8</v>
      </c>
      <c r="W20" s="72" t="s">
        <v>468</v>
      </c>
      <c r="X20" s="153" t="s">
        <v>749</v>
      </c>
      <c r="Y20" s="217" t="s">
        <v>461</v>
      </c>
      <c r="Z20" s="133" t="s">
        <v>457</v>
      </c>
      <c r="AA20" s="66" t="s">
        <v>457</v>
      </c>
      <c r="AB20" s="133"/>
      <c r="AC20" s="111" t="s">
        <v>469</v>
      </c>
      <c r="AD20" s="66" t="s">
        <v>457</v>
      </c>
    </row>
    <row r="21" spans="2:30" ht="15.75" customHeight="1" thickBot="1">
      <c r="B21" s="141"/>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34"/>
    </row>
    <row r="22" spans="2:30" ht="39" customHeight="1" thickBot="1">
      <c r="B22" s="390" t="s">
        <v>450</v>
      </c>
      <c r="C22" s="391"/>
      <c r="D22" s="391"/>
      <c r="E22" s="392"/>
      <c r="F22" s="382" t="s">
        <v>588</v>
      </c>
      <c r="G22" s="383"/>
      <c r="H22" s="383"/>
      <c r="I22" s="383"/>
      <c r="J22" s="383"/>
      <c r="K22" s="383"/>
      <c r="L22" s="383"/>
      <c r="M22" s="383"/>
      <c r="N22" s="383"/>
      <c r="O22" s="383"/>
      <c r="P22" s="383"/>
      <c r="Q22" s="383"/>
      <c r="R22" s="383"/>
      <c r="S22" s="383"/>
      <c r="T22" s="384"/>
      <c r="U22" s="385" t="s">
        <v>397</v>
      </c>
      <c r="V22" s="386"/>
      <c r="W22" s="367" t="s">
        <v>601</v>
      </c>
      <c r="X22" s="368"/>
      <c r="Y22" s="368"/>
      <c r="Z22" s="368"/>
      <c r="AA22" s="368"/>
      <c r="AB22" s="368"/>
      <c r="AC22" s="368"/>
      <c r="AD22" s="369"/>
    </row>
    <row r="23" spans="2:30" ht="12.75" customHeight="1">
      <c r="AD23" s="73"/>
    </row>
    <row r="24" spans="2:30" ht="12.75" customHeight="1">
      <c r="AD24" s="73"/>
    </row>
    <row r="25" spans="2:30" ht="13.5" customHeight="1"/>
  </sheetData>
  <mergeCells count="44">
    <mergeCell ref="W22:AD22"/>
    <mergeCell ref="Z8:AD8"/>
    <mergeCell ref="B8:B9"/>
    <mergeCell ref="C8:C9"/>
    <mergeCell ref="D8:D9"/>
    <mergeCell ref="E8:E9"/>
    <mergeCell ref="F8:F9"/>
    <mergeCell ref="F22:T22"/>
    <mergeCell ref="U22:V22"/>
    <mergeCell ref="N8:T8"/>
    <mergeCell ref="V8:Y8"/>
    <mergeCell ref="B22:E22"/>
    <mergeCell ref="AD13:AD17"/>
    <mergeCell ref="G8:I8"/>
    <mergeCell ref="J8:J9"/>
    <mergeCell ref="K8:M8"/>
    <mergeCell ref="AB13:AB17"/>
    <mergeCell ref="B2:F6"/>
    <mergeCell ref="G4:P4"/>
    <mergeCell ref="Q4:AD4"/>
    <mergeCell ref="G2:AD3"/>
    <mergeCell ref="B7:AD7"/>
    <mergeCell ref="Q5:AD5"/>
    <mergeCell ref="Q6:AD6"/>
    <mergeCell ref="G5:P5"/>
    <mergeCell ref="I6:K6"/>
    <mergeCell ref="G6:H6"/>
    <mergeCell ref="L6:P6"/>
    <mergeCell ref="X13:X17"/>
    <mergeCell ref="AC13:AC17"/>
    <mergeCell ref="C10:C20"/>
    <mergeCell ref="F10:F20"/>
    <mergeCell ref="Y13:Y17"/>
    <mergeCell ref="Z13:Z17"/>
    <mergeCell ref="AA13:AA17"/>
    <mergeCell ref="B10:B20"/>
    <mergeCell ref="E10:E11"/>
    <mergeCell ref="W13:W17"/>
    <mergeCell ref="E19:E20"/>
    <mergeCell ref="E16:E17"/>
    <mergeCell ref="E14:E15"/>
    <mergeCell ref="E12:E13"/>
    <mergeCell ref="D10:D20"/>
    <mergeCell ref="J13:J17"/>
  </mergeCells>
  <conditionalFormatting sqref="Q10:Q20">
    <cfRule type="containsText" dxfId="159" priority="19" operator="containsText" text="MUY ALTO">
      <formula>NOT(ISERROR(SEARCH("MUY ALTO",Q10)))</formula>
    </cfRule>
    <cfRule type="containsText" dxfId="158" priority="20" operator="containsText" text="ALTO">
      <formula>NOT(ISERROR(SEARCH("ALTO",Q10)))</formula>
    </cfRule>
    <cfRule type="containsText" dxfId="157" priority="21" operator="containsText" text="MEDIO">
      <formula>NOT(ISERROR(SEARCH("MEDIO",Q10)))</formula>
    </cfRule>
    <cfRule type="containsText" dxfId="156" priority="22" operator="containsText" text="BAJO">
      <formula>NOT(ISERROR(SEARCH("BAJO",Q10)))</formula>
    </cfRule>
  </conditionalFormatting>
  <conditionalFormatting sqref="T10:T20">
    <cfRule type="containsText" dxfId="155" priority="12" operator="containsText" text="Nivel 3">
      <formula>NOT(ISERROR(SEARCH("Nivel 3",T10)))</formula>
    </cfRule>
    <cfRule type="containsText" dxfId="154" priority="13" operator="containsText" text="Nivel 2">
      <formula>NOT(ISERROR(SEARCH("Nivel 2",T10)))</formula>
    </cfRule>
    <cfRule type="containsText" dxfId="153" priority="14" operator="containsText" text="Nivel 4">
      <formula>NOT(ISERROR(SEARCH("Nivel 4",T10)))</formula>
    </cfRule>
    <cfRule type="containsText" priority="15" operator="containsText" text="Nivel 4">
      <formula>NOT(ISERROR(SEARCH("Nivel 4",T10)))</formula>
    </cfRule>
    <cfRule type="containsText" dxfId="152" priority="16" operator="containsText" text="Nivel 3">
      <formula>NOT(ISERROR(SEARCH("Nivel 3",T10)))</formula>
    </cfRule>
    <cfRule type="containsText" dxfId="151" priority="17" operator="containsText" text="Nivel 3">
      <formula>NOT(ISERROR(SEARCH("Nivel 3",T10)))</formula>
    </cfRule>
    <cfRule type="containsText" dxfId="150" priority="18" operator="containsText" text="Nivel 1">
      <formula>NOT(ISERROR(SEARCH("Nivel 1",T10)))</formula>
    </cfRule>
  </conditionalFormatting>
  <dataValidations count="6">
    <dataValidation type="list" allowBlank="1" showInputMessage="1" showErrorMessage="1" sqref="O12:O20">
      <formula1>NE</formula1>
    </dataValidation>
    <dataValidation type="list" allowBlank="1" showInputMessage="1" showErrorMessage="1" sqref="N12:N20">
      <formula1>ND</formula1>
    </dataValidation>
    <dataValidation type="list" allowBlank="1" showInputMessage="1" showErrorMessage="1" sqref="I10:I20">
      <formula1>ri</formula1>
    </dataValidation>
    <dataValidation type="list" allowBlank="1" showInputMessage="1" showErrorMessage="1" sqref="R10:R20">
      <formula1>NC</formula1>
    </dataValidation>
    <dataValidation type="list" allowBlank="1" showInputMessage="1" showErrorMessage="1" sqref="O10:O11">
      <formula1>NIVEL_DE_EXPOSICION</formula1>
    </dataValidation>
    <dataValidation type="list" allowBlank="1" showInputMessage="1" showErrorMessage="1" sqref="N10:N11">
      <formula1>NIVEL_DE_DEFICIENCIA</formula1>
    </dataValidation>
  </dataValidations>
  <pageMargins left="0.31496062992125984" right="0.15748031496062992" top="0.78740157480314965" bottom="0.31496062992125984" header="0.31496062992125984" footer="0.31496062992125984"/>
  <pageSetup paperSize="5" scale="35" orientation="landscape" r:id="rId1"/>
  <drawing r:id="rId2"/>
</worksheet>
</file>

<file path=xl/worksheets/sheet20.xml><?xml version="1.0" encoding="utf-8"?>
<worksheet xmlns="http://schemas.openxmlformats.org/spreadsheetml/2006/main" xmlns:r="http://schemas.openxmlformats.org/officeDocument/2006/relationships">
  <dimension ref="A1:B10"/>
  <sheetViews>
    <sheetView workbookViewId="0">
      <selection activeCell="B5" sqref="B5"/>
    </sheetView>
  </sheetViews>
  <sheetFormatPr baseColWidth="10" defaultRowHeight="12.75"/>
  <sheetData>
    <row r="1" spans="1:2" ht="38.25">
      <c r="A1" s="63" t="s">
        <v>401</v>
      </c>
      <c r="B1" s="63" t="s">
        <v>407</v>
      </c>
    </row>
    <row r="2" spans="1:2" ht="38.25">
      <c r="A2" s="63" t="s">
        <v>404</v>
      </c>
      <c r="B2" s="63" t="s">
        <v>404</v>
      </c>
    </row>
    <row r="3" spans="1:2" ht="25.5">
      <c r="A3" s="63" t="s">
        <v>402</v>
      </c>
      <c r="B3" s="63" t="s">
        <v>410</v>
      </c>
    </row>
    <row r="4" spans="1:2" ht="25.5">
      <c r="A4" s="63" t="s">
        <v>403</v>
      </c>
      <c r="B4" s="63" t="s">
        <v>403</v>
      </c>
    </row>
    <row r="5" spans="1:2" ht="25.5">
      <c r="A5" s="65" t="s">
        <v>405</v>
      </c>
    </row>
    <row r="6" spans="1:2" ht="25.5">
      <c r="A6" s="65" t="s">
        <v>409</v>
      </c>
    </row>
    <row r="7" spans="1:2">
      <c r="A7" s="63" t="s">
        <v>406</v>
      </c>
    </row>
    <row r="8" spans="1:2" ht="38.25">
      <c r="A8" s="63" t="s">
        <v>407</v>
      </c>
    </row>
    <row r="9" spans="1:2" ht="38.25">
      <c r="A9" s="63" t="s">
        <v>404</v>
      </c>
    </row>
    <row r="10" spans="1:2" ht="25.5">
      <c r="A10" s="63" t="s">
        <v>408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B2:I28"/>
  <sheetViews>
    <sheetView tabSelected="1" topLeftCell="A31" workbookViewId="0">
      <selection activeCell="K21" sqref="K21"/>
    </sheetView>
  </sheetViews>
  <sheetFormatPr baseColWidth="10" defaultRowHeight="12.75"/>
  <sheetData>
    <row r="2" spans="2:9">
      <c r="B2" s="488" t="s">
        <v>891</v>
      </c>
      <c r="C2" s="489"/>
      <c r="D2" s="489"/>
      <c r="E2" s="489"/>
      <c r="F2" s="489"/>
      <c r="G2" s="489"/>
      <c r="H2" s="489"/>
      <c r="I2" s="490"/>
    </row>
    <row r="3" spans="2:9">
      <c r="B3" s="491" t="s">
        <v>822</v>
      </c>
      <c r="C3" s="491"/>
      <c r="D3" s="491"/>
      <c r="E3" s="492" t="s">
        <v>823</v>
      </c>
      <c r="F3" s="494" t="s">
        <v>824</v>
      </c>
      <c r="G3" s="495"/>
      <c r="H3" s="496"/>
      <c r="I3" s="491" t="s">
        <v>825</v>
      </c>
    </row>
    <row r="4" spans="2:9" ht="25.5">
      <c r="B4" s="252" t="s">
        <v>826</v>
      </c>
      <c r="C4" s="252" t="s">
        <v>827</v>
      </c>
      <c r="D4" s="252" t="s">
        <v>828</v>
      </c>
      <c r="E4" s="493"/>
      <c r="F4" s="252" t="s">
        <v>829</v>
      </c>
      <c r="G4" s="252" t="s">
        <v>830</v>
      </c>
      <c r="H4" s="252" t="s">
        <v>831</v>
      </c>
      <c r="I4" s="491"/>
    </row>
    <row r="5" spans="2:9" ht="114.75">
      <c r="B5" s="149" t="s">
        <v>832</v>
      </c>
      <c r="C5" s="467" t="s">
        <v>892</v>
      </c>
      <c r="D5" s="497" t="s">
        <v>833</v>
      </c>
      <c r="E5" s="149" t="s">
        <v>420</v>
      </c>
      <c r="F5" s="194"/>
      <c r="G5" s="253"/>
      <c r="H5" s="254" t="s">
        <v>834</v>
      </c>
      <c r="I5" s="500" t="s">
        <v>835</v>
      </c>
    </row>
    <row r="6" spans="2:9" ht="114.75">
      <c r="B6" s="255" t="s">
        <v>836</v>
      </c>
      <c r="C6" s="468"/>
      <c r="D6" s="498"/>
      <c r="E6" s="256" t="s">
        <v>837</v>
      </c>
      <c r="F6" s="194"/>
      <c r="G6" s="253"/>
      <c r="H6" s="254" t="s">
        <v>834</v>
      </c>
      <c r="I6" s="501"/>
    </row>
    <row r="7" spans="2:9" ht="127.5">
      <c r="B7" s="255" t="s">
        <v>838</v>
      </c>
      <c r="C7" s="468"/>
      <c r="D7" s="498"/>
      <c r="E7" s="256" t="s">
        <v>839</v>
      </c>
      <c r="F7" s="194"/>
      <c r="G7" s="253"/>
      <c r="H7" s="254" t="s">
        <v>834</v>
      </c>
      <c r="I7" s="501"/>
    </row>
    <row r="8" spans="2:9" ht="165.75">
      <c r="B8" s="256" t="s">
        <v>840</v>
      </c>
      <c r="C8" s="469"/>
      <c r="D8" s="499"/>
      <c r="E8" s="256" t="s">
        <v>841</v>
      </c>
      <c r="F8" s="253"/>
      <c r="G8" s="253"/>
      <c r="H8" s="254" t="s">
        <v>834</v>
      </c>
      <c r="I8" s="502"/>
    </row>
    <row r="9" spans="2:9" ht="127.5">
      <c r="B9" s="257" t="s">
        <v>842</v>
      </c>
      <c r="C9" s="474" t="s">
        <v>843</v>
      </c>
      <c r="D9" s="477" t="s">
        <v>844</v>
      </c>
      <c r="E9" s="258" t="s">
        <v>436</v>
      </c>
      <c r="F9" s="259"/>
      <c r="G9" s="260" t="s">
        <v>834</v>
      </c>
      <c r="H9" s="253"/>
      <c r="I9" s="480" t="s">
        <v>845</v>
      </c>
    </row>
    <row r="10" spans="2:9" ht="102">
      <c r="B10" s="257" t="s">
        <v>846</v>
      </c>
      <c r="C10" s="475"/>
      <c r="D10" s="478"/>
      <c r="E10" s="261" t="s">
        <v>847</v>
      </c>
      <c r="F10" s="259"/>
      <c r="G10" s="260" t="s">
        <v>834</v>
      </c>
      <c r="H10" s="253"/>
      <c r="I10" s="481"/>
    </row>
    <row r="11" spans="2:9" ht="76.5">
      <c r="B11" s="219" t="s">
        <v>848</v>
      </c>
      <c r="C11" s="476"/>
      <c r="D11" s="479"/>
      <c r="E11" s="262" t="s">
        <v>849</v>
      </c>
      <c r="F11" s="259"/>
      <c r="G11" s="260" t="s">
        <v>834</v>
      </c>
      <c r="H11" s="253"/>
      <c r="I11" s="482"/>
    </row>
    <row r="12" spans="2:9" ht="153">
      <c r="B12" s="263" t="s">
        <v>850</v>
      </c>
      <c r="C12" s="263" t="s">
        <v>851</v>
      </c>
      <c r="D12" s="477" t="s">
        <v>852</v>
      </c>
      <c r="E12" s="262" t="s">
        <v>853</v>
      </c>
      <c r="F12" s="264" t="s">
        <v>834</v>
      </c>
      <c r="G12" s="253"/>
      <c r="H12" s="253"/>
      <c r="I12" s="483" t="s">
        <v>854</v>
      </c>
    </row>
    <row r="13" spans="2:9" ht="165.75">
      <c r="B13" s="265" t="s">
        <v>855</v>
      </c>
      <c r="C13" s="263" t="s">
        <v>856</v>
      </c>
      <c r="D13" s="478"/>
      <c r="E13" s="262" t="s">
        <v>536</v>
      </c>
      <c r="F13" s="264" t="s">
        <v>834</v>
      </c>
      <c r="G13" s="253"/>
      <c r="H13" s="253"/>
      <c r="I13" s="484"/>
    </row>
    <row r="14" spans="2:9" ht="216.75">
      <c r="B14" s="265" t="s">
        <v>857</v>
      </c>
      <c r="C14" s="263" t="s">
        <v>858</v>
      </c>
      <c r="D14" s="478"/>
      <c r="E14" s="266" t="s">
        <v>859</v>
      </c>
      <c r="F14" s="264" t="s">
        <v>834</v>
      </c>
      <c r="G14" s="253"/>
      <c r="H14" s="253"/>
      <c r="I14" s="484"/>
    </row>
    <row r="15" spans="2:9" ht="114.75">
      <c r="B15" s="265" t="s">
        <v>582</v>
      </c>
      <c r="C15" s="263" t="s">
        <v>860</v>
      </c>
      <c r="D15" s="478"/>
      <c r="E15" s="262" t="s">
        <v>861</v>
      </c>
      <c r="F15" s="264" t="s">
        <v>834</v>
      </c>
      <c r="G15" s="253"/>
      <c r="H15" s="253"/>
      <c r="I15" s="484"/>
    </row>
    <row r="16" spans="2:9" ht="102">
      <c r="B16" s="267" t="s">
        <v>862</v>
      </c>
      <c r="C16" s="251" t="s">
        <v>863</v>
      </c>
      <c r="D16" s="479"/>
      <c r="E16" s="262" t="s">
        <v>574</v>
      </c>
      <c r="F16" s="253"/>
      <c r="G16" s="260" t="s">
        <v>834</v>
      </c>
      <c r="H16" s="253"/>
      <c r="I16" s="485"/>
    </row>
    <row r="17" spans="2:9" ht="157.5" customHeight="1">
      <c r="B17" s="255" t="s">
        <v>864</v>
      </c>
      <c r="C17" s="149" t="s">
        <v>893</v>
      </c>
      <c r="D17" s="486" t="s">
        <v>865</v>
      </c>
      <c r="E17" s="179" t="s">
        <v>611</v>
      </c>
      <c r="F17" s="259"/>
      <c r="G17" s="260" t="s">
        <v>834</v>
      </c>
      <c r="H17" s="253"/>
      <c r="I17" s="193" t="s">
        <v>866</v>
      </c>
    </row>
    <row r="18" spans="2:9" ht="127.5">
      <c r="B18" s="255" t="s">
        <v>867</v>
      </c>
      <c r="C18" s="149" t="s">
        <v>868</v>
      </c>
      <c r="D18" s="487"/>
      <c r="E18" s="179" t="s">
        <v>869</v>
      </c>
      <c r="F18" s="259"/>
      <c r="G18" s="260" t="s">
        <v>834</v>
      </c>
      <c r="H18" s="253"/>
      <c r="I18" s="268" t="s">
        <v>870</v>
      </c>
    </row>
    <row r="19" spans="2:9" ht="216.75">
      <c r="B19" s="149" t="s">
        <v>871</v>
      </c>
      <c r="C19" s="149" t="s">
        <v>872</v>
      </c>
      <c r="D19" s="269" t="s">
        <v>175</v>
      </c>
      <c r="E19" s="179" t="s">
        <v>873</v>
      </c>
      <c r="F19" s="253"/>
      <c r="G19" s="259"/>
      <c r="H19" s="254" t="s">
        <v>834</v>
      </c>
      <c r="I19" s="465" t="s">
        <v>874</v>
      </c>
    </row>
    <row r="20" spans="2:9" ht="191.25">
      <c r="B20" s="263" t="s">
        <v>875</v>
      </c>
      <c r="C20" s="263" t="s">
        <v>876</v>
      </c>
      <c r="D20" s="269" t="s">
        <v>175</v>
      </c>
      <c r="E20" s="262" t="s">
        <v>877</v>
      </c>
      <c r="F20" s="253"/>
      <c r="G20" s="260" t="s">
        <v>834</v>
      </c>
      <c r="H20" s="253"/>
      <c r="I20" s="466"/>
    </row>
    <row r="21" spans="2:9" ht="409.5">
      <c r="B21" s="263" t="s">
        <v>894</v>
      </c>
      <c r="C21" s="270" t="s">
        <v>773</v>
      </c>
      <c r="D21" s="269" t="s">
        <v>175</v>
      </c>
      <c r="E21" s="271" t="s">
        <v>774</v>
      </c>
      <c r="F21" s="253"/>
      <c r="G21" s="253"/>
      <c r="H21" s="254" t="s">
        <v>834</v>
      </c>
      <c r="I21" s="272" t="s">
        <v>895</v>
      </c>
    </row>
    <row r="22" spans="2:9" ht="157.5" customHeight="1">
      <c r="B22" s="263" t="s">
        <v>878</v>
      </c>
      <c r="C22" s="270" t="s">
        <v>879</v>
      </c>
      <c r="D22" s="269" t="s">
        <v>175</v>
      </c>
      <c r="E22" s="271" t="s">
        <v>880</v>
      </c>
      <c r="F22" s="253"/>
      <c r="G22" s="260" t="s">
        <v>834</v>
      </c>
      <c r="H22" s="253"/>
      <c r="I22" s="272" t="s">
        <v>881</v>
      </c>
    </row>
    <row r="23" spans="2:9" ht="216.75">
      <c r="B23" s="149" t="s">
        <v>882</v>
      </c>
      <c r="C23" s="467" t="s">
        <v>883</v>
      </c>
      <c r="D23" s="470" t="s">
        <v>884</v>
      </c>
      <c r="E23" s="467" t="s">
        <v>426</v>
      </c>
      <c r="F23" s="259"/>
      <c r="G23" s="253"/>
      <c r="H23" s="254" t="s">
        <v>834</v>
      </c>
      <c r="I23" s="471" t="s">
        <v>885</v>
      </c>
    </row>
    <row r="24" spans="2:9" ht="127.5">
      <c r="B24" s="149" t="s">
        <v>886</v>
      </c>
      <c r="C24" s="468"/>
      <c r="D24" s="470"/>
      <c r="E24" s="468"/>
      <c r="F24" s="259"/>
      <c r="G24" s="253"/>
      <c r="H24" s="254" t="s">
        <v>834</v>
      </c>
      <c r="I24" s="472"/>
    </row>
    <row r="25" spans="2:9" ht="178.5">
      <c r="B25" s="149" t="s">
        <v>887</v>
      </c>
      <c r="C25" s="468"/>
      <c r="D25" s="470"/>
      <c r="E25" s="468"/>
      <c r="F25" s="259"/>
      <c r="G25" s="253"/>
      <c r="H25" s="254" t="s">
        <v>834</v>
      </c>
      <c r="I25" s="472"/>
    </row>
    <row r="26" spans="2:9" ht="127.5">
      <c r="B26" s="149" t="s">
        <v>888</v>
      </c>
      <c r="C26" s="468"/>
      <c r="D26" s="470"/>
      <c r="E26" s="468"/>
      <c r="F26" s="259"/>
      <c r="G26" s="253"/>
      <c r="H26" s="254" t="s">
        <v>834</v>
      </c>
      <c r="I26" s="472"/>
    </row>
    <row r="27" spans="2:9" ht="165.75">
      <c r="B27" s="149" t="s">
        <v>889</v>
      </c>
      <c r="C27" s="468"/>
      <c r="D27" s="470"/>
      <c r="E27" s="468"/>
      <c r="F27" s="259"/>
      <c r="G27" s="253"/>
      <c r="H27" s="254" t="s">
        <v>834</v>
      </c>
      <c r="I27" s="472"/>
    </row>
    <row r="28" spans="2:9" ht="102">
      <c r="B28" s="149" t="s">
        <v>890</v>
      </c>
      <c r="C28" s="469"/>
      <c r="D28" s="470"/>
      <c r="E28" s="469"/>
      <c r="F28" s="259"/>
      <c r="G28" s="253"/>
      <c r="H28" s="254" t="s">
        <v>834</v>
      </c>
      <c r="I28" s="473"/>
    </row>
  </sheetData>
  <mergeCells count="19">
    <mergeCell ref="D17:D18"/>
    <mergeCell ref="B2:I2"/>
    <mergeCell ref="B3:D3"/>
    <mergeCell ref="E3:E4"/>
    <mergeCell ref="F3:H3"/>
    <mergeCell ref="I3:I4"/>
    <mergeCell ref="C5:C8"/>
    <mergeCell ref="D5:D8"/>
    <mergeCell ref="I5:I8"/>
    <mergeCell ref="C9:C11"/>
    <mergeCell ref="D9:D11"/>
    <mergeCell ref="I9:I11"/>
    <mergeCell ref="D12:D16"/>
    <mergeCell ref="I12:I16"/>
    <mergeCell ref="I19:I20"/>
    <mergeCell ref="C23:C28"/>
    <mergeCell ref="D23:D28"/>
    <mergeCell ref="E23:E28"/>
    <mergeCell ref="I23:I2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tabColor rgb="FF00B050"/>
  </sheetPr>
  <dimension ref="A1:AD20"/>
  <sheetViews>
    <sheetView topLeftCell="E10" zoomScale="60" zoomScaleNormal="60" workbookViewId="0">
      <selection activeCell="Q18" sqref="Q18"/>
    </sheetView>
  </sheetViews>
  <sheetFormatPr baseColWidth="10" defaultRowHeight="12.75"/>
  <cols>
    <col min="1" max="1" width="6.85546875" customWidth="1"/>
    <col min="2" max="6" width="7.85546875" style="22" customWidth="1"/>
    <col min="7" max="7" width="29.28515625" style="22" bestFit="1" customWidth="1"/>
    <col min="8" max="8" width="29.28515625" style="22" customWidth="1"/>
    <col min="9" max="9" width="24" style="22" bestFit="1" customWidth="1"/>
    <col min="10" max="10" width="25.85546875" style="22" bestFit="1" customWidth="1"/>
    <col min="11" max="11" width="21.140625" style="22" bestFit="1" customWidth="1"/>
    <col min="12" max="12" width="18.5703125" style="22" bestFit="1" customWidth="1"/>
    <col min="13" max="13" width="20" style="22" bestFit="1" customWidth="1"/>
    <col min="14" max="14" width="5.7109375" style="22" customWidth="1"/>
    <col min="15" max="15" width="6.140625" style="22" customWidth="1"/>
    <col min="16" max="16" width="6.5703125" style="22" customWidth="1"/>
    <col min="17" max="17" width="9.5703125" style="22" bestFit="1" customWidth="1"/>
    <col min="18" max="18" width="5.5703125" style="22" customWidth="1"/>
    <col min="19" max="19" width="5.5703125" style="22" bestFit="1" customWidth="1"/>
    <col min="20" max="20" width="11.5703125" style="22" customWidth="1"/>
    <col min="21" max="21" width="22.7109375" style="22" customWidth="1"/>
    <col min="22" max="22" width="4.28515625" style="22" customWidth="1"/>
    <col min="23" max="24" width="16.7109375" style="22" customWidth="1"/>
    <col min="25" max="25" width="11.7109375" style="22" customWidth="1"/>
    <col min="26" max="27" width="10.28515625" style="22" customWidth="1"/>
    <col min="28" max="28" width="18.28515625" style="22" customWidth="1"/>
    <col min="29" max="29" width="63.42578125" style="22" customWidth="1"/>
    <col min="30" max="30" width="20.7109375" style="22" bestFit="1" customWidth="1"/>
  </cols>
  <sheetData>
    <row r="1" spans="1:30" ht="27.75" customHeight="1"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746</v>
      </c>
      <c r="J6" s="353"/>
      <c r="K6" s="353"/>
      <c r="L6" s="354" t="s">
        <v>484</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783</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81" t="s">
        <v>27</v>
      </c>
      <c r="V8" s="370" t="s">
        <v>412</v>
      </c>
      <c r="W8" s="371"/>
      <c r="X8" s="371"/>
      <c r="Y8" s="372"/>
      <c r="Z8" s="370" t="s">
        <v>2</v>
      </c>
      <c r="AA8" s="371"/>
      <c r="AB8" s="371"/>
      <c r="AC8" s="371"/>
      <c r="AD8" s="372"/>
    </row>
    <row r="9" spans="1:30" s="22" customFormat="1" ht="134.25" customHeight="1">
      <c r="B9" s="405"/>
      <c r="C9" s="364"/>
      <c r="D9" s="364"/>
      <c r="E9" s="364"/>
      <c r="F9" s="364"/>
      <c r="G9" s="158" t="s">
        <v>443</v>
      </c>
      <c r="H9" s="158" t="s">
        <v>14</v>
      </c>
      <c r="I9" s="158" t="s">
        <v>15</v>
      </c>
      <c r="J9" s="364"/>
      <c r="K9" s="158" t="s">
        <v>16</v>
      </c>
      <c r="L9" s="158" t="s">
        <v>18</v>
      </c>
      <c r="M9" s="115" t="s">
        <v>19</v>
      </c>
      <c r="N9" s="128" t="s">
        <v>21</v>
      </c>
      <c r="O9" s="116" t="s">
        <v>22</v>
      </c>
      <c r="P9" s="82" t="s">
        <v>20</v>
      </c>
      <c r="Q9" s="116" t="s">
        <v>23</v>
      </c>
      <c r="R9" s="82" t="s">
        <v>31</v>
      </c>
      <c r="S9" s="116" t="s">
        <v>24</v>
      </c>
      <c r="T9" s="82" t="s">
        <v>25</v>
      </c>
      <c r="U9" s="116" t="s">
        <v>28</v>
      </c>
      <c r="V9" s="82" t="s">
        <v>29</v>
      </c>
      <c r="W9" s="82" t="s">
        <v>30</v>
      </c>
      <c r="X9" s="82" t="s">
        <v>708</v>
      </c>
      <c r="Y9" s="82" t="s">
        <v>413</v>
      </c>
      <c r="Z9" s="83" t="s">
        <v>3</v>
      </c>
      <c r="AA9" s="83" t="s">
        <v>4</v>
      </c>
      <c r="AB9" s="83" t="s">
        <v>5</v>
      </c>
      <c r="AC9" s="83" t="s">
        <v>203</v>
      </c>
      <c r="AD9" s="83" t="s">
        <v>1</v>
      </c>
    </row>
    <row r="10" spans="1:30" s="22" customFormat="1" ht="66" customHeight="1">
      <c r="B10" s="393" t="s">
        <v>704</v>
      </c>
      <c r="C10" s="394" t="s">
        <v>608</v>
      </c>
      <c r="D10" s="322" t="s">
        <v>602</v>
      </c>
      <c r="E10" s="239" t="s">
        <v>821</v>
      </c>
      <c r="F10" s="395" t="s">
        <v>415</v>
      </c>
      <c r="G10" s="161" t="s">
        <v>106</v>
      </c>
      <c r="H10" s="161" t="s">
        <v>444</v>
      </c>
      <c r="I10" s="161" t="s">
        <v>92</v>
      </c>
      <c r="J10" s="106" t="s">
        <v>422</v>
      </c>
      <c r="K10" s="106" t="s">
        <v>416</v>
      </c>
      <c r="L10" s="106" t="s">
        <v>417</v>
      </c>
      <c r="M10" s="161" t="s">
        <v>418</v>
      </c>
      <c r="N10" s="161">
        <v>6</v>
      </c>
      <c r="O10" s="161">
        <v>4</v>
      </c>
      <c r="P10" s="117">
        <f t="shared" ref="P10:P18" si="0">N10*O10</f>
        <v>24</v>
      </c>
      <c r="Q10" s="118" t="str">
        <f t="shared" ref="Q10:Q18" si="1">IF(AND(P10&gt;9,P10&lt;21),"ALTO",IF(AND(P10&gt;23),"MUY ALTO",IF(AND(P10&gt;5,P10&lt;9),"MEDIO","BAJO")))</f>
        <v>MUY ALTO</v>
      </c>
      <c r="R10" s="160">
        <v>25</v>
      </c>
      <c r="S10" s="160">
        <f t="shared" ref="S10:S18" si="2">P10*R10</f>
        <v>600</v>
      </c>
      <c r="T10" s="118" t="str">
        <f t="shared" ref="T10:T18" si="3">IF(AND(S10&gt;149,S10&lt;501),"Nivel 2",IF(AND(S10&gt;599),"Nivel 1",IF(AND(S10&gt;39,S10&lt;121),"Nivel 3","Nivel 4")))</f>
        <v>Nivel 1</v>
      </c>
      <c r="U10" s="190" t="str">
        <f t="shared" ref="U10:U18" si="4">IF(AND(S10&gt;149,S10&lt;501),"No Aceptable o Aceptable con control específico",IF(AND(S10&gt;599),"No Aceptable",IF(AND(S10&gt;39,S10&lt;121),"Aceptable","Aceptable")))</f>
        <v>No Aceptable</v>
      </c>
      <c r="V10" s="161">
        <v>2</v>
      </c>
      <c r="W10" s="214" t="s">
        <v>456</v>
      </c>
      <c r="X10" s="214" t="s">
        <v>748</v>
      </c>
      <c r="Y10" s="161" t="s">
        <v>415</v>
      </c>
      <c r="Z10" s="161" t="s">
        <v>457</v>
      </c>
      <c r="AA10" s="161" t="s">
        <v>457</v>
      </c>
      <c r="AB10" s="161" t="s">
        <v>457</v>
      </c>
      <c r="AC10" s="396" t="s">
        <v>747</v>
      </c>
      <c r="AD10" s="397" t="s">
        <v>458</v>
      </c>
    </row>
    <row r="11" spans="1:30" s="22" customFormat="1" ht="45.75" customHeight="1">
      <c r="B11" s="393"/>
      <c r="C11" s="394"/>
      <c r="D11" s="322"/>
      <c r="E11" s="240"/>
      <c r="F11" s="395"/>
      <c r="G11" s="161" t="s">
        <v>419</v>
      </c>
      <c r="H11" s="161" t="s">
        <v>444</v>
      </c>
      <c r="I11" s="161" t="s">
        <v>92</v>
      </c>
      <c r="J11" s="161" t="s">
        <v>420</v>
      </c>
      <c r="K11" s="106" t="s">
        <v>416</v>
      </c>
      <c r="L11" s="106" t="s">
        <v>416</v>
      </c>
      <c r="M11" s="106" t="s">
        <v>603</v>
      </c>
      <c r="N11" s="161">
        <v>6</v>
      </c>
      <c r="O11" s="161">
        <v>4</v>
      </c>
      <c r="P11" s="117">
        <f t="shared" si="0"/>
        <v>24</v>
      </c>
      <c r="Q11" s="118" t="str">
        <f t="shared" si="1"/>
        <v>MUY ALTO</v>
      </c>
      <c r="R11" s="160">
        <v>25</v>
      </c>
      <c r="S11" s="160">
        <f t="shared" si="2"/>
        <v>600</v>
      </c>
      <c r="T11" s="118" t="str">
        <f t="shared" si="3"/>
        <v>Nivel 1</v>
      </c>
      <c r="U11" s="190" t="str">
        <f t="shared" si="4"/>
        <v>No Aceptable</v>
      </c>
      <c r="V11" s="172">
        <v>2</v>
      </c>
      <c r="W11" s="161" t="s">
        <v>459</v>
      </c>
      <c r="X11" s="214" t="s">
        <v>748</v>
      </c>
      <c r="Y11" s="161" t="s">
        <v>415</v>
      </c>
      <c r="Z11" s="161" t="s">
        <v>457</v>
      </c>
      <c r="AA11" s="161" t="s">
        <v>457</v>
      </c>
      <c r="AB11" s="161" t="s">
        <v>457</v>
      </c>
      <c r="AC11" s="396"/>
      <c r="AD11" s="397"/>
    </row>
    <row r="12" spans="1:30" s="22" customFormat="1" ht="45" customHeight="1">
      <c r="B12" s="393"/>
      <c r="C12" s="394"/>
      <c r="D12" s="322"/>
      <c r="E12" s="240"/>
      <c r="F12" s="395"/>
      <c r="G12" s="161" t="s">
        <v>425</v>
      </c>
      <c r="H12" s="161" t="s">
        <v>451</v>
      </c>
      <c r="I12" s="161" t="s">
        <v>95</v>
      </c>
      <c r="J12" s="396" t="s">
        <v>426</v>
      </c>
      <c r="K12" s="106" t="s">
        <v>416</v>
      </c>
      <c r="L12" s="106" t="s">
        <v>416</v>
      </c>
      <c r="M12" s="161" t="s">
        <v>434</v>
      </c>
      <c r="N12" s="161">
        <v>6</v>
      </c>
      <c r="O12" s="161">
        <v>2</v>
      </c>
      <c r="P12" s="117">
        <f t="shared" si="0"/>
        <v>12</v>
      </c>
      <c r="Q12" s="118" t="str">
        <f t="shared" si="1"/>
        <v>ALTO</v>
      </c>
      <c r="R12" s="160">
        <v>10</v>
      </c>
      <c r="S12" s="160">
        <f t="shared" si="2"/>
        <v>120</v>
      </c>
      <c r="T12" s="118" t="str">
        <f t="shared" si="3"/>
        <v>Nivel 3</v>
      </c>
      <c r="U12" s="119" t="str">
        <f t="shared" si="4"/>
        <v>Aceptable</v>
      </c>
      <c r="V12" s="172">
        <v>2</v>
      </c>
      <c r="W12" s="401" t="s">
        <v>463</v>
      </c>
      <c r="X12" s="398" t="s">
        <v>748</v>
      </c>
      <c r="Y12" s="401" t="s">
        <v>415</v>
      </c>
      <c r="Z12" s="401" t="s">
        <v>457</v>
      </c>
      <c r="AA12" s="401" t="s">
        <v>457</v>
      </c>
      <c r="AB12" s="402"/>
      <c r="AC12" s="396" t="s">
        <v>750</v>
      </c>
      <c r="AD12" s="397" t="s">
        <v>457</v>
      </c>
    </row>
    <row r="13" spans="1:30" s="22" customFormat="1" ht="45" customHeight="1">
      <c r="B13" s="393"/>
      <c r="C13" s="394"/>
      <c r="D13" s="322"/>
      <c r="E13" s="240"/>
      <c r="F13" s="395"/>
      <c r="G13" s="161" t="s">
        <v>427</v>
      </c>
      <c r="H13" s="161" t="s">
        <v>452</v>
      </c>
      <c r="I13" s="161" t="s">
        <v>95</v>
      </c>
      <c r="J13" s="396"/>
      <c r="K13" s="106" t="s">
        <v>416</v>
      </c>
      <c r="L13" s="106" t="s">
        <v>416</v>
      </c>
      <c r="M13" s="106" t="s">
        <v>416</v>
      </c>
      <c r="N13" s="161">
        <v>2</v>
      </c>
      <c r="O13" s="161">
        <v>2</v>
      </c>
      <c r="P13" s="117">
        <f t="shared" si="0"/>
        <v>4</v>
      </c>
      <c r="Q13" s="118" t="str">
        <f t="shared" si="1"/>
        <v>BAJO</v>
      </c>
      <c r="R13" s="160">
        <v>10</v>
      </c>
      <c r="S13" s="160">
        <f t="shared" si="2"/>
        <v>40</v>
      </c>
      <c r="T13" s="118" t="str">
        <f t="shared" si="3"/>
        <v>Nivel 3</v>
      </c>
      <c r="U13" s="119" t="str">
        <f t="shared" si="4"/>
        <v>Aceptable</v>
      </c>
      <c r="V13" s="172">
        <v>2</v>
      </c>
      <c r="W13" s="401"/>
      <c r="X13" s="399"/>
      <c r="Y13" s="401"/>
      <c r="Z13" s="401"/>
      <c r="AA13" s="401"/>
      <c r="AB13" s="403"/>
      <c r="AC13" s="396"/>
      <c r="AD13" s="397"/>
    </row>
    <row r="14" spans="1:30" s="22" customFormat="1" ht="45" customHeight="1">
      <c r="B14" s="393"/>
      <c r="C14" s="394"/>
      <c r="D14" s="322"/>
      <c r="E14" s="240"/>
      <c r="F14" s="395"/>
      <c r="G14" s="161" t="s">
        <v>428</v>
      </c>
      <c r="H14" s="161" t="s">
        <v>453</v>
      </c>
      <c r="I14" s="161" t="s">
        <v>95</v>
      </c>
      <c r="J14" s="396"/>
      <c r="K14" s="106" t="s">
        <v>416</v>
      </c>
      <c r="L14" s="106" t="s">
        <v>416</v>
      </c>
      <c r="M14" s="106" t="s">
        <v>433</v>
      </c>
      <c r="N14" s="161">
        <v>2</v>
      </c>
      <c r="O14" s="161">
        <v>2</v>
      </c>
      <c r="P14" s="117">
        <f t="shared" si="0"/>
        <v>4</v>
      </c>
      <c r="Q14" s="118" t="str">
        <f t="shared" si="1"/>
        <v>BAJO</v>
      </c>
      <c r="R14" s="160">
        <v>10</v>
      </c>
      <c r="S14" s="160">
        <f t="shared" si="2"/>
        <v>40</v>
      </c>
      <c r="T14" s="118" t="str">
        <f t="shared" si="3"/>
        <v>Nivel 3</v>
      </c>
      <c r="U14" s="119" t="str">
        <f t="shared" si="4"/>
        <v>Aceptable</v>
      </c>
      <c r="V14" s="172">
        <v>2</v>
      </c>
      <c r="W14" s="401"/>
      <c r="X14" s="399"/>
      <c r="Y14" s="401"/>
      <c r="Z14" s="401"/>
      <c r="AA14" s="401"/>
      <c r="AB14" s="403"/>
      <c r="AC14" s="396"/>
      <c r="AD14" s="397"/>
    </row>
    <row r="15" spans="1:30" s="22" customFormat="1" ht="45" customHeight="1">
      <c r="B15" s="393"/>
      <c r="C15" s="394"/>
      <c r="D15" s="322"/>
      <c r="E15" s="240"/>
      <c r="F15" s="395"/>
      <c r="G15" s="161" t="s">
        <v>429</v>
      </c>
      <c r="H15" s="161" t="s">
        <v>454</v>
      </c>
      <c r="I15" s="161" t="s">
        <v>95</v>
      </c>
      <c r="J15" s="396"/>
      <c r="K15" s="106" t="s">
        <v>416</v>
      </c>
      <c r="L15" s="106" t="s">
        <v>416</v>
      </c>
      <c r="M15" s="106" t="s">
        <v>416</v>
      </c>
      <c r="N15" s="161">
        <v>2</v>
      </c>
      <c r="O15" s="161">
        <v>2</v>
      </c>
      <c r="P15" s="117">
        <f t="shared" si="0"/>
        <v>4</v>
      </c>
      <c r="Q15" s="118" t="str">
        <f t="shared" si="1"/>
        <v>BAJO</v>
      </c>
      <c r="R15" s="160">
        <v>10</v>
      </c>
      <c r="S15" s="160">
        <f t="shared" si="2"/>
        <v>40</v>
      </c>
      <c r="T15" s="118" t="str">
        <f t="shared" si="3"/>
        <v>Nivel 3</v>
      </c>
      <c r="U15" s="119" t="str">
        <f t="shared" si="4"/>
        <v>Aceptable</v>
      </c>
      <c r="V15" s="172">
        <v>2</v>
      </c>
      <c r="W15" s="401"/>
      <c r="X15" s="399"/>
      <c r="Y15" s="401"/>
      <c r="Z15" s="401"/>
      <c r="AA15" s="401"/>
      <c r="AB15" s="403"/>
      <c r="AC15" s="396"/>
      <c r="AD15" s="397"/>
    </row>
    <row r="16" spans="1:30" s="22" customFormat="1" ht="45" customHeight="1">
      <c r="B16" s="393"/>
      <c r="C16" s="394"/>
      <c r="D16" s="322"/>
      <c r="E16" s="240"/>
      <c r="F16" s="395"/>
      <c r="G16" s="161" t="s">
        <v>430</v>
      </c>
      <c r="H16" s="161" t="s">
        <v>455</v>
      </c>
      <c r="I16" s="161" t="s">
        <v>95</v>
      </c>
      <c r="J16" s="396"/>
      <c r="K16" s="106" t="s">
        <v>416</v>
      </c>
      <c r="L16" s="106" t="s">
        <v>416</v>
      </c>
      <c r="M16" s="106" t="s">
        <v>431</v>
      </c>
      <c r="N16" s="161">
        <v>2</v>
      </c>
      <c r="O16" s="161">
        <v>2</v>
      </c>
      <c r="P16" s="117">
        <f t="shared" si="0"/>
        <v>4</v>
      </c>
      <c r="Q16" s="118" t="str">
        <f t="shared" si="1"/>
        <v>BAJO</v>
      </c>
      <c r="R16" s="160">
        <v>10</v>
      </c>
      <c r="S16" s="160">
        <f t="shared" si="2"/>
        <v>40</v>
      </c>
      <c r="T16" s="118" t="str">
        <f t="shared" si="3"/>
        <v>Nivel 3</v>
      </c>
      <c r="U16" s="119" t="str">
        <f t="shared" si="4"/>
        <v>Aceptable</v>
      </c>
      <c r="V16" s="172">
        <v>2</v>
      </c>
      <c r="W16" s="401"/>
      <c r="X16" s="400"/>
      <c r="Y16" s="401"/>
      <c r="Z16" s="401"/>
      <c r="AA16" s="401"/>
      <c r="AB16" s="404"/>
      <c r="AC16" s="396"/>
      <c r="AD16" s="397"/>
    </row>
    <row r="17" spans="2:30" s="22" customFormat="1" ht="45" customHeight="1">
      <c r="B17" s="393"/>
      <c r="C17" s="394"/>
      <c r="D17" s="322"/>
      <c r="E17" s="240"/>
      <c r="F17" s="395"/>
      <c r="G17" s="228"/>
      <c r="H17" s="228"/>
      <c r="I17" s="228" t="s">
        <v>96</v>
      </c>
      <c r="J17" s="230"/>
      <c r="K17" s="106"/>
      <c r="L17" s="106"/>
      <c r="M17" s="106"/>
      <c r="N17" s="228"/>
      <c r="O17" s="228"/>
      <c r="P17" s="117"/>
      <c r="Q17" s="118"/>
      <c r="R17" s="231"/>
      <c r="S17" s="231"/>
      <c r="T17" s="118"/>
      <c r="U17" s="119"/>
      <c r="V17" s="228"/>
      <c r="W17" s="228"/>
      <c r="X17" s="234"/>
      <c r="Y17" s="228"/>
      <c r="Z17" s="228"/>
      <c r="AA17" s="228"/>
      <c r="AB17" s="229"/>
      <c r="AC17" s="235"/>
      <c r="AD17" s="232"/>
    </row>
    <row r="18" spans="2:30" s="22" customFormat="1" ht="83.25" customHeight="1">
      <c r="B18" s="393"/>
      <c r="C18" s="394"/>
      <c r="D18" s="322"/>
      <c r="E18" s="241"/>
      <c r="F18" s="395"/>
      <c r="G18" s="161" t="s">
        <v>435</v>
      </c>
      <c r="H18" s="166" t="s">
        <v>634</v>
      </c>
      <c r="I18" s="161" t="s">
        <v>96</v>
      </c>
      <c r="J18" s="161" t="s">
        <v>436</v>
      </c>
      <c r="K18" s="106" t="s">
        <v>416</v>
      </c>
      <c r="L18" s="106" t="s">
        <v>416</v>
      </c>
      <c r="M18" s="161" t="s">
        <v>437</v>
      </c>
      <c r="N18" s="161">
        <v>2</v>
      </c>
      <c r="O18" s="161">
        <v>2</v>
      </c>
      <c r="P18" s="117">
        <f t="shared" si="0"/>
        <v>4</v>
      </c>
      <c r="Q18" s="118" t="str">
        <f t="shared" si="1"/>
        <v>BAJO</v>
      </c>
      <c r="R18" s="160">
        <v>25</v>
      </c>
      <c r="S18" s="160">
        <f t="shared" si="2"/>
        <v>100</v>
      </c>
      <c r="T18" s="118" t="str">
        <f t="shared" si="3"/>
        <v>Nivel 3</v>
      </c>
      <c r="U18" s="119" t="str">
        <f t="shared" si="4"/>
        <v>Aceptable</v>
      </c>
      <c r="V18" s="172">
        <v>2</v>
      </c>
      <c r="W18" s="161" t="s">
        <v>464</v>
      </c>
      <c r="X18" s="214" t="s">
        <v>748</v>
      </c>
      <c r="Y18" s="161" t="s">
        <v>415</v>
      </c>
      <c r="Z18" s="161"/>
      <c r="AA18" s="161"/>
      <c r="AB18" s="161" t="s">
        <v>465</v>
      </c>
      <c r="AC18" s="173" t="s">
        <v>654</v>
      </c>
      <c r="AD18" s="163" t="s">
        <v>457</v>
      </c>
    </row>
    <row r="19" spans="2:30" s="22" customFormat="1" ht="15.75" customHeight="1" thickBot="1">
      <c r="B19" s="141"/>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59"/>
    </row>
    <row r="20" spans="2:30" s="22" customFormat="1" ht="39" customHeight="1" thickBot="1">
      <c r="B20" s="390" t="s">
        <v>450</v>
      </c>
      <c r="C20" s="391"/>
      <c r="D20" s="391"/>
      <c r="E20" s="392"/>
      <c r="F20" s="382" t="s">
        <v>607</v>
      </c>
      <c r="G20" s="383"/>
      <c r="H20" s="383"/>
      <c r="I20" s="383"/>
      <c r="J20" s="383"/>
      <c r="K20" s="383"/>
      <c r="L20" s="383"/>
      <c r="M20" s="383"/>
      <c r="N20" s="383"/>
      <c r="O20" s="383"/>
      <c r="P20" s="383"/>
      <c r="Q20" s="383"/>
      <c r="R20" s="383"/>
      <c r="S20" s="383"/>
      <c r="T20" s="384"/>
      <c r="U20" s="385" t="s">
        <v>397</v>
      </c>
      <c r="V20" s="386"/>
      <c r="W20" s="367" t="s">
        <v>606</v>
      </c>
      <c r="X20" s="368"/>
      <c r="Y20" s="368"/>
      <c r="Z20" s="368"/>
      <c r="AA20" s="368"/>
      <c r="AB20" s="368"/>
      <c r="AC20" s="368"/>
      <c r="AD20" s="369"/>
    </row>
  </sheetData>
  <mergeCells count="41">
    <mergeCell ref="B2:F6"/>
    <mergeCell ref="G2:AD3"/>
    <mergeCell ref="G4:P4"/>
    <mergeCell ref="Q4:AD4"/>
    <mergeCell ref="G5:P5"/>
    <mergeCell ref="Q5:AD5"/>
    <mergeCell ref="G6:H6"/>
    <mergeCell ref="I6:K6"/>
    <mergeCell ref="L6:P6"/>
    <mergeCell ref="Q6:AD6"/>
    <mergeCell ref="B7:AD7"/>
    <mergeCell ref="V8:Y8"/>
    <mergeCell ref="Z8:AD8"/>
    <mergeCell ref="Y12:Y16"/>
    <mergeCell ref="Z12:Z16"/>
    <mergeCell ref="AA12:AA16"/>
    <mergeCell ref="AB12:AB16"/>
    <mergeCell ref="W12:W16"/>
    <mergeCell ref="AC12:AC16"/>
    <mergeCell ref="B8:B9"/>
    <mergeCell ref="C8:C9"/>
    <mergeCell ref="D8:D9"/>
    <mergeCell ref="E8:E9"/>
    <mergeCell ref="F8:F9"/>
    <mergeCell ref="G8:I8"/>
    <mergeCell ref="J8:J9"/>
    <mergeCell ref="W20:AD20"/>
    <mergeCell ref="B10:B18"/>
    <mergeCell ref="C10:C18"/>
    <mergeCell ref="D10:D18"/>
    <mergeCell ref="F10:F18"/>
    <mergeCell ref="AC10:AC11"/>
    <mergeCell ref="AD10:AD11"/>
    <mergeCell ref="J12:J16"/>
    <mergeCell ref="AD12:AD16"/>
    <mergeCell ref="X12:X16"/>
    <mergeCell ref="K8:M8"/>
    <mergeCell ref="N8:T8"/>
    <mergeCell ref="B20:E20"/>
    <mergeCell ref="F20:T20"/>
    <mergeCell ref="U20:V20"/>
  </mergeCells>
  <conditionalFormatting sqref="Q10:Q18">
    <cfRule type="containsText" dxfId="149" priority="8" operator="containsText" text="MUY ALTO">
      <formula>NOT(ISERROR(SEARCH("MUY ALTO",Q10)))</formula>
    </cfRule>
    <cfRule type="containsText" dxfId="148" priority="9" operator="containsText" text="ALTO">
      <formula>NOT(ISERROR(SEARCH("ALTO",Q10)))</formula>
    </cfRule>
    <cfRule type="containsText" dxfId="147" priority="10" operator="containsText" text="MEDIO">
      <formula>NOT(ISERROR(SEARCH("MEDIO",Q10)))</formula>
    </cfRule>
    <cfRule type="containsText" dxfId="146" priority="11" operator="containsText" text="BAJO">
      <formula>NOT(ISERROR(SEARCH("BAJO",Q10)))</formula>
    </cfRule>
  </conditionalFormatting>
  <conditionalFormatting sqref="T10:T18">
    <cfRule type="containsText" dxfId="145" priority="1" operator="containsText" text="Nivel 3">
      <formula>NOT(ISERROR(SEARCH("Nivel 3",T10)))</formula>
    </cfRule>
    <cfRule type="containsText" dxfId="144" priority="2" operator="containsText" text="Nivel 2">
      <formula>NOT(ISERROR(SEARCH("Nivel 2",T10)))</formula>
    </cfRule>
    <cfRule type="containsText" dxfId="143" priority="3" operator="containsText" text="Nivel 4">
      <formula>NOT(ISERROR(SEARCH("Nivel 4",T10)))</formula>
    </cfRule>
    <cfRule type="containsText" priority="4" operator="containsText" text="Nivel 4">
      <formula>NOT(ISERROR(SEARCH("Nivel 4",T10)))</formula>
    </cfRule>
    <cfRule type="containsText" dxfId="142" priority="5" operator="containsText" text="Nivel 3">
      <formula>NOT(ISERROR(SEARCH("Nivel 3",T10)))</formula>
    </cfRule>
    <cfRule type="containsText" dxfId="141" priority="6" operator="containsText" text="Nivel 3">
      <formula>NOT(ISERROR(SEARCH("Nivel 3",T10)))</formula>
    </cfRule>
    <cfRule type="containsText" dxfId="140" priority="7" operator="containsText" text="Nivel 1">
      <formula>NOT(ISERROR(SEARCH("Nivel 1",T10)))</formula>
    </cfRule>
  </conditionalFormatting>
  <dataValidations count="4">
    <dataValidation type="list" allowBlank="1" showInputMessage="1" showErrorMessage="1" sqref="N10:N18">
      <formula1>ND</formula1>
    </dataValidation>
    <dataValidation type="list" allowBlank="1" showInputMessage="1" showErrorMessage="1" sqref="O10:O18">
      <formula1>NE</formula1>
    </dataValidation>
    <dataValidation type="list" allowBlank="1" showInputMessage="1" showErrorMessage="1" sqref="R10:R18">
      <formula1>NC</formula1>
    </dataValidation>
    <dataValidation type="list" allowBlank="1" showInputMessage="1" showErrorMessage="1" sqref="I10:I18">
      <formula1>ri</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theme="8" tint="-0.249977111117893"/>
  </sheetPr>
  <dimension ref="A1:AD20"/>
  <sheetViews>
    <sheetView topLeftCell="D11" zoomScale="60" zoomScaleNormal="60" workbookViewId="0">
      <selection activeCell="AB17" sqref="AB17"/>
    </sheetView>
  </sheetViews>
  <sheetFormatPr baseColWidth="10" defaultRowHeight="12.75"/>
  <cols>
    <col min="2" max="6" width="7.85546875" style="22" customWidth="1"/>
    <col min="7" max="9" width="18.7109375" style="22" customWidth="1"/>
    <col min="10" max="10" width="26.28515625" style="22" customWidth="1"/>
    <col min="11" max="11" width="15.7109375" style="22" customWidth="1"/>
    <col min="12" max="12" width="20" style="22" bestFit="1" customWidth="1"/>
    <col min="13" max="13" width="19" style="22" customWidth="1"/>
    <col min="14" max="16" width="6.5703125" style="22" customWidth="1"/>
    <col min="17" max="17" width="17.140625" style="22" customWidth="1"/>
    <col min="18" max="18" width="5.5703125" style="22" bestFit="1" customWidth="1"/>
    <col min="19" max="19" width="11.5703125" style="22" customWidth="1"/>
    <col min="20" max="20" width="12.7109375" style="22" customWidth="1"/>
    <col min="21" max="21" width="22.140625" style="22" customWidth="1"/>
    <col min="22" max="22" width="5.85546875" style="22" customWidth="1"/>
    <col min="23" max="23" width="18.140625" style="22" customWidth="1"/>
    <col min="24" max="24" width="16.28515625" style="22" customWidth="1"/>
    <col min="25" max="25" width="9.28515625" style="22" customWidth="1"/>
    <col min="26" max="26" width="8.140625" style="22" customWidth="1"/>
    <col min="27" max="27" width="8.85546875" style="22" customWidth="1"/>
    <col min="28" max="28" width="22.5703125" style="22" customWidth="1"/>
    <col min="29" max="29" width="62.85546875" style="22" customWidth="1"/>
    <col min="30" max="30" width="20.5703125" customWidth="1"/>
  </cols>
  <sheetData>
    <row r="1" spans="1:30" ht="13.5"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486</v>
      </c>
      <c r="J6" s="353"/>
      <c r="K6" s="353"/>
      <c r="L6" s="354" t="s">
        <v>484</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784</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126" t="s">
        <v>27</v>
      </c>
      <c r="V8" s="370" t="s">
        <v>412</v>
      </c>
      <c r="W8" s="371"/>
      <c r="X8" s="371"/>
      <c r="Y8" s="372"/>
      <c r="Z8" s="370" t="s">
        <v>2</v>
      </c>
      <c r="AA8" s="371"/>
      <c r="AB8" s="371"/>
      <c r="AC8" s="371"/>
      <c r="AD8" s="372"/>
    </row>
    <row r="9" spans="1:30" s="22" customFormat="1" ht="149.25" customHeight="1">
      <c r="B9" s="405"/>
      <c r="C9" s="364"/>
      <c r="D9" s="364"/>
      <c r="E9" s="364"/>
      <c r="F9" s="364"/>
      <c r="G9" s="108" t="s">
        <v>443</v>
      </c>
      <c r="H9" s="108" t="s">
        <v>14</v>
      </c>
      <c r="I9" s="108" t="s">
        <v>15</v>
      </c>
      <c r="J9" s="364"/>
      <c r="K9" s="108" t="s">
        <v>16</v>
      </c>
      <c r="L9" s="108" t="s">
        <v>18</v>
      </c>
      <c r="M9" s="115" t="s">
        <v>19</v>
      </c>
      <c r="N9" s="82" t="s">
        <v>21</v>
      </c>
      <c r="O9" s="116" t="s">
        <v>22</v>
      </c>
      <c r="P9" s="82" t="s">
        <v>20</v>
      </c>
      <c r="Q9" s="116" t="s">
        <v>23</v>
      </c>
      <c r="R9" s="82" t="s">
        <v>31</v>
      </c>
      <c r="S9" s="116" t="s">
        <v>24</v>
      </c>
      <c r="T9" s="82" t="s">
        <v>25</v>
      </c>
      <c r="U9" s="116" t="s">
        <v>28</v>
      </c>
      <c r="V9" s="82" t="s">
        <v>29</v>
      </c>
      <c r="W9" s="82" t="s">
        <v>30</v>
      </c>
      <c r="X9" s="82" t="s">
        <v>708</v>
      </c>
      <c r="Y9" s="82" t="s">
        <v>413</v>
      </c>
      <c r="Z9" s="83" t="s">
        <v>3</v>
      </c>
      <c r="AA9" s="83" t="s">
        <v>4</v>
      </c>
      <c r="AB9" s="83" t="s">
        <v>5</v>
      </c>
      <c r="AC9" s="83" t="s">
        <v>203</v>
      </c>
      <c r="AD9" s="83" t="s">
        <v>1</v>
      </c>
    </row>
    <row r="10" spans="1:30" s="22" customFormat="1" ht="75" customHeight="1">
      <c r="B10" s="322" t="s">
        <v>471</v>
      </c>
      <c r="C10" s="394" t="s">
        <v>470</v>
      </c>
      <c r="D10" s="322"/>
      <c r="E10" s="322"/>
      <c r="F10" s="395" t="s">
        <v>415</v>
      </c>
      <c r="G10" s="107" t="s">
        <v>106</v>
      </c>
      <c r="H10" s="107" t="s">
        <v>444</v>
      </c>
      <c r="I10" s="107" t="s">
        <v>92</v>
      </c>
      <c r="J10" s="106" t="s">
        <v>422</v>
      </c>
      <c r="K10" s="106" t="s">
        <v>416</v>
      </c>
      <c r="L10" s="106" t="s">
        <v>417</v>
      </c>
      <c r="M10" s="107" t="s">
        <v>418</v>
      </c>
      <c r="N10" s="107">
        <v>6</v>
      </c>
      <c r="O10" s="107">
        <v>1</v>
      </c>
      <c r="P10" s="117">
        <f t="shared" ref="P10:P18" si="0">N10*O10</f>
        <v>6</v>
      </c>
      <c r="Q10" s="118" t="str">
        <f t="shared" ref="Q10:Q18" si="1">IF(AND(P10&gt;9,P10&lt;21),"ALTO",IF(AND(P10&gt;23),"MUY ALTO",IF(AND(P10&gt;5,P10&lt;9),"MEDIO","BAJO")))</f>
        <v>MEDIO</v>
      </c>
      <c r="R10" s="90">
        <v>10</v>
      </c>
      <c r="S10" s="90">
        <f t="shared" ref="S10:S18" si="2">P10*R10</f>
        <v>60</v>
      </c>
      <c r="T10" s="118" t="str">
        <f t="shared" ref="T10:T18" si="3">IF(AND(S10&gt;149,S10&lt;501),"Nivel 2",IF(AND(S10&gt;599),"Nivel 1",IF(AND(S10&gt;39,S10&lt;121),"Nivel 3","Nivel 4")))</f>
        <v>Nivel 3</v>
      </c>
      <c r="U10" s="119" t="str">
        <f t="shared" ref="U10:U18" si="4">IF(AND(S10&gt;149,S10&lt;501),"No Aceptable o Aceptable con control específico",IF(AND(S10&gt;599),"No Aceptable",IF(AND(S10&gt;39,S10&lt;121),"Aceptable","Aceptable")))</f>
        <v>Aceptable</v>
      </c>
      <c r="V10" s="107">
        <v>2</v>
      </c>
      <c r="W10" s="107" t="s">
        <v>456</v>
      </c>
      <c r="X10" s="214" t="s">
        <v>748</v>
      </c>
      <c r="Y10" s="107" t="s">
        <v>415</v>
      </c>
      <c r="Z10" s="107" t="s">
        <v>457</v>
      </c>
      <c r="AA10" s="107" t="s">
        <v>457</v>
      </c>
      <c r="AB10" s="107" t="s">
        <v>457</v>
      </c>
      <c r="AC10" s="396" t="s">
        <v>751</v>
      </c>
      <c r="AD10" s="401" t="s">
        <v>458</v>
      </c>
    </row>
    <row r="11" spans="1:30" s="22" customFormat="1" ht="58.5" customHeight="1">
      <c r="B11" s="322"/>
      <c r="C11" s="394"/>
      <c r="D11" s="322"/>
      <c r="E11" s="322"/>
      <c r="F11" s="395"/>
      <c r="G11" s="107" t="s">
        <v>419</v>
      </c>
      <c r="H11" s="107" t="s">
        <v>444</v>
      </c>
      <c r="I11" s="107" t="s">
        <v>92</v>
      </c>
      <c r="J11" s="107" t="s">
        <v>420</v>
      </c>
      <c r="K11" s="106" t="s">
        <v>416</v>
      </c>
      <c r="L11" s="106" t="s">
        <v>416</v>
      </c>
      <c r="M11" s="106" t="s">
        <v>421</v>
      </c>
      <c r="N11" s="107">
        <v>6</v>
      </c>
      <c r="O11" s="107">
        <v>1</v>
      </c>
      <c r="P11" s="117">
        <f t="shared" si="0"/>
        <v>6</v>
      </c>
      <c r="Q11" s="118" t="str">
        <f t="shared" si="1"/>
        <v>MEDIO</v>
      </c>
      <c r="R11" s="90">
        <v>25</v>
      </c>
      <c r="S11" s="90">
        <f t="shared" si="2"/>
        <v>150</v>
      </c>
      <c r="T11" s="118" t="str">
        <f t="shared" si="3"/>
        <v>Nivel 2</v>
      </c>
      <c r="U11" s="120" t="str">
        <f t="shared" si="4"/>
        <v>No Aceptable o Aceptable con control específico</v>
      </c>
      <c r="V11" s="214">
        <v>2</v>
      </c>
      <c r="W11" s="107" t="s">
        <v>459</v>
      </c>
      <c r="X11" s="214" t="s">
        <v>748</v>
      </c>
      <c r="Y11" s="107" t="s">
        <v>415</v>
      </c>
      <c r="Z11" s="107" t="s">
        <v>457</v>
      </c>
      <c r="AA11" s="107" t="s">
        <v>457</v>
      </c>
      <c r="AB11" s="107" t="s">
        <v>457</v>
      </c>
      <c r="AC11" s="396"/>
      <c r="AD11" s="401"/>
    </row>
    <row r="12" spans="1:30" s="22" customFormat="1" ht="107.25" customHeight="1">
      <c r="B12" s="322"/>
      <c r="C12" s="394"/>
      <c r="D12" s="322"/>
      <c r="E12" s="322"/>
      <c r="F12" s="395"/>
      <c r="G12" s="179" t="s">
        <v>609</v>
      </c>
      <c r="H12" s="149" t="s">
        <v>610</v>
      </c>
      <c r="I12" s="172" t="s">
        <v>94</v>
      </c>
      <c r="J12" s="180" t="s">
        <v>611</v>
      </c>
      <c r="K12" s="179" t="s">
        <v>229</v>
      </c>
      <c r="L12" s="179" t="s">
        <v>229</v>
      </c>
      <c r="M12" s="179" t="s">
        <v>229</v>
      </c>
      <c r="N12" s="191">
        <v>2</v>
      </c>
      <c r="O12" s="191">
        <v>3</v>
      </c>
      <c r="P12" s="192">
        <f>+IF(N12=0,O12,N12*O12)</f>
        <v>6</v>
      </c>
      <c r="Q12" s="118" t="str">
        <f t="shared" si="1"/>
        <v>MEDIO</v>
      </c>
      <c r="R12" s="170">
        <v>25</v>
      </c>
      <c r="S12" s="170">
        <f>P12*R12</f>
        <v>150</v>
      </c>
      <c r="T12" s="118" t="str">
        <f t="shared" si="3"/>
        <v>Nivel 2</v>
      </c>
      <c r="U12" s="120" t="str">
        <f>IF(AND(S12&gt;149,S12&lt;501),"No Aceptable o Aceptable con control específico",IF(AND(S12&gt;599),"No Aceptable",IF(AND(S12&gt;39,S12&lt;121),"Aceptable","Aceptable")))</f>
        <v>No Aceptable o Aceptable con control específico</v>
      </c>
      <c r="V12" s="214">
        <v>2</v>
      </c>
      <c r="W12" s="193" t="s">
        <v>612</v>
      </c>
      <c r="X12" s="214" t="s">
        <v>748</v>
      </c>
      <c r="Y12" s="172" t="s">
        <v>415</v>
      </c>
      <c r="Z12" s="172"/>
      <c r="AA12" s="172"/>
      <c r="AB12" s="172" t="s">
        <v>613</v>
      </c>
      <c r="AC12" s="166" t="s">
        <v>614</v>
      </c>
      <c r="AD12" s="214" t="s">
        <v>752</v>
      </c>
    </row>
    <row r="13" spans="1:30" s="22" customFormat="1" ht="58.5" customHeight="1">
      <c r="B13" s="322"/>
      <c r="C13" s="394"/>
      <c r="D13" s="322"/>
      <c r="E13" s="322"/>
      <c r="F13" s="395"/>
      <c r="G13" s="137" t="s">
        <v>425</v>
      </c>
      <c r="H13" s="107" t="s">
        <v>451</v>
      </c>
      <c r="I13" s="107" t="s">
        <v>95</v>
      </c>
      <c r="J13" s="396" t="s">
        <v>426</v>
      </c>
      <c r="K13" s="107" t="s">
        <v>434</v>
      </c>
      <c r="L13" s="107" t="s">
        <v>434</v>
      </c>
      <c r="M13" s="107" t="s">
        <v>434</v>
      </c>
      <c r="N13" s="107">
        <v>6</v>
      </c>
      <c r="O13" s="107">
        <v>2</v>
      </c>
      <c r="P13" s="117">
        <f t="shared" si="0"/>
        <v>12</v>
      </c>
      <c r="Q13" s="118" t="str">
        <f t="shared" si="1"/>
        <v>ALTO</v>
      </c>
      <c r="R13" s="90">
        <v>25</v>
      </c>
      <c r="S13" s="90">
        <f t="shared" si="2"/>
        <v>300</v>
      </c>
      <c r="T13" s="118" t="str">
        <f t="shared" si="3"/>
        <v>Nivel 2</v>
      </c>
      <c r="U13" s="120" t="str">
        <f t="shared" si="4"/>
        <v>No Aceptable o Aceptable con control específico</v>
      </c>
      <c r="V13" s="214">
        <v>2</v>
      </c>
      <c r="W13" s="401" t="s">
        <v>463</v>
      </c>
      <c r="X13" s="398" t="s">
        <v>748</v>
      </c>
      <c r="Y13" s="401" t="s">
        <v>415</v>
      </c>
      <c r="Z13" s="401" t="s">
        <v>457</v>
      </c>
      <c r="AA13" s="401" t="s">
        <v>457</v>
      </c>
      <c r="AB13" s="401"/>
      <c r="AC13" s="396" t="s">
        <v>631</v>
      </c>
      <c r="AD13" s="401" t="s">
        <v>457</v>
      </c>
    </row>
    <row r="14" spans="1:30" s="22" customFormat="1" ht="58.5" customHeight="1">
      <c r="B14" s="322"/>
      <c r="C14" s="394"/>
      <c r="D14" s="322"/>
      <c r="E14" s="322"/>
      <c r="F14" s="395"/>
      <c r="G14" s="107" t="s">
        <v>427</v>
      </c>
      <c r="H14" s="107" t="s">
        <v>452</v>
      </c>
      <c r="I14" s="107" t="s">
        <v>95</v>
      </c>
      <c r="J14" s="396"/>
      <c r="K14" s="106" t="s">
        <v>416</v>
      </c>
      <c r="L14" s="106" t="s">
        <v>416</v>
      </c>
      <c r="M14" s="106" t="s">
        <v>416</v>
      </c>
      <c r="N14" s="107">
        <v>6</v>
      </c>
      <c r="O14" s="107">
        <v>2</v>
      </c>
      <c r="P14" s="117">
        <f t="shared" si="0"/>
        <v>12</v>
      </c>
      <c r="Q14" s="118" t="str">
        <f t="shared" si="1"/>
        <v>ALTO</v>
      </c>
      <c r="R14" s="90">
        <v>25</v>
      </c>
      <c r="S14" s="90">
        <f t="shared" si="2"/>
        <v>300</v>
      </c>
      <c r="T14" s="118" t="str">
        <f t="shared" si="3"/>
        <v>Nivel 2</v>
      </c>
      <c r="U14" s="120" t="str">
        <f t="shared" si="4"/>
        <v>No Aceptable o Aceptable con control específico</v>
      </c>
      <c r="V14" s="214">
        <v>2</v>
      </c>
      <c r="W14" s="401"/>
      <c r="X14" s="399"/>
      <c r="Y14" s="401"/>
      <c r="Z14" s="401"/>
      <c r="AA14" s="401"/>
      <c r="AB14" s="401"/>
      <c r="AC14" s="396"/>
      <c r="AD14" s="401"/>
    </row>
    <row r="15" spans="1:30" s="22" customFormat="1" ht="58.5" customHeight="1">
      <c r="B15" s="322"/>
      <c r="C15" s="394"/>
      <c r="D15" s="322"/>
      <c r="E15" s="322"/>
      <c r="F15" s="395"/>
      <c r="G15" s="107" t="s">
        <v>428</v>
      </c>
      <c r="H15" s="107" t="s">
        <v>453</v>
      </c>
      <c r="I15" s="107" t="s">
        <v>95</v>
      </c>
      <c r="J15" s="396"/>
      <c r="K15" s="106" t="s">
        <v>432</v>
      </c>
      <c r="L15" s="106" t="s">
        <v>416</v>
      </c>
      <c r="M15" s="106" t="s">
        <v>433</v>
      </c>
      <c r="N15" s="107">
        <v>6</v>
      </c>
      <c r="O15" s="107">
        <v>2</v>
      </c>
      <c r="P15" s="117">
        <f t="shared" si="0"/>
        <v>12</v>
      </c>
      <c r="Q15" s="118" t="str">
        <f t="shared" si="1"/>
        <v>ALTO</v>
      </c>
      <c r="R15" s="90">
        <v>25</v>
      </c>
      <c r="S15" s="90">
        <f t="shared" si="2"/>
        <v>300</v>
      </c>
      <c r="T15" s="118" t="str">
        <f t="shared" si="3"/>
        <v>Nivel 2</v>
      </c>
      <c r="U15" s="120" t="str">
        <f t="shared" si="4"/>
        <v>No Aceptable o Aceptable con control específico</v>
      </c>
      <c r="V15" s="214">
        <v>2</v>
      </c>
      <c r="W15" s="401"/>
      <c r="X15" s="399"/>
      <c r="Y15" s="401"/>
      <c r="Z15" s="401"/>
      <c r="AA15" s="401"/>
      <c r="AB15" s="401"/>
      <c r="AC15" s="396"/>
      <c r="AD15" s="401"/>
    </row>
    <row r="16" spans="1:30" s="22" customFormat="1" ht="58.5" customHeight="1">
      <c r="B16" s="322"/>
      <c r="C16" s="394"/>
      <c r="D16" s="322"/>
      <c r="E16" s="322"/>
      <c r="F16" s="395"/>
      <c r="G16" s="107" t="s">
        <v>430</v>
      </c>
      <c r="H16" s="145" t="s">
        <v>545</v>
      </c>
      <c r="I16" s="107" t="s">
        <v>95</v>
      </c>
      <c r="J16" s="396"/>
      <c r="K16" s="106" t="s">
        <v>431</v>
      </c>
      <c r="L16" s="106" t="s">
        <v>431</v>
      </c>
      <c r="M16" s="106" t="s">
        <v>431</v>
      </c>
      <c r="N16" s="107">
        <v>6</v>
      </c>
      <c r="O16" s="107">
        <v>2</v>
      </c>
      <c r="P16" s="117">
        <f t="shared" si="0"/>
        <v>12</v>
      </c>
      <c r="Q16" s="118" t="str">
        <f t="shared" si="1"/>
        <v>ALTO</v>
      </c>
      <c r="R16" s="90">
        <v>10</v>
      </c>
      <c r="S16" s="90">
        <f t="shared" si="2"/>
        <v>120</v>
      </c>
      <c r="T16" s="118" t="str">
        <f t="shared" si="3"/>
        <v>Nivel 3</v>
      </c>
      <c r="U16" s="119" t="str">
        <f t="shared" si="4"/>
        <v>Aceptable</v>
      </c>
      <c r="V16" s="214">
        <v>2</v>
      </c>
      <c r="W16" s="401"/>
      <c r="X16" s="400"/>
      <c r="Y16" s="401"/>
      <c r="Z16" s="401"/>
      <c r="AA16" s="401"/>
      <c r="AB16" s="401"/>
      <c r="AC16" s="396"/>
      <c r="AD16" s="401"/>
    </row>
    <row r="17" spans="2:30" s="22" customFormat="1" ht="91.5" customHeight="1">
      <c r="B17" s="322"/>
      <c r="C17" s="394"/>
      <c r="D17" s="322"/>
      <c r="E17" s="322"/>
      <c r="F17" s="395"/>
      <c r="G17" s="107" t="s">
        <v>435</v>
      </c>
      <c r="H17" s="166" t="s">
        <v>605</v>
      </c>
      <c r="I17" s="107" t="s">
        <v>96</v>
      </c>
      <c r="J17" s="107" t="s">
        <v>436</v>
      </c>
      <c r="K17" s="106" t="s">
        <v>416</v>
      </c>
      <c r="L17" s="106" t="s">
        <v>416</v>
      </c>
      <c r="M17" s="107" t="s">
        <v>437</v>
      </c>
      <c r="N17" s="107">
        <v>6</v>
      </c>
      <c r="O17" s="107">
        <v>1</v>
      </c>
      <c r="P17" s="117">
        <f t="shared" si="0"/>
        <v>6</v>
      </c>
      <c r="Q17" s="118" t="str">
        <f t="shared" si="1"/>
        <v>MEDIO</v>
      </c>
      <c r="R17" s="90">
        <v>60</v>
      </c>
      <c r="S17" s="90">
        <f t="shared" si="2"/>
        <v>360</v>
      </c>
      <c r="T17" s="118" t="str">
        <f t="shared" si="3"/>
        <v>Nivel 2</v>
      </c>
      <c r="U17" s="120" t="str">
        <f t="shared" si="4"/>
        <v>No Aceptable o Aceptable con control específico</v>
      </c>
      <c r="V17" s="214">
        <v>2</v>
      </c>
      <c r="W17" s="107" t="s">
        <v>464</v>
      </c>
      <c r="X17" s="214" t="s">
        <v>748</v>
      </c>
      <c r="Y17" s="107" t="s">
        <v>415</v>
      </c>
      <c r="Z17" s="107"/>
      <c r="AA17" s="107"/>
      <c r="AB17" s="145"/>
      <c r="AC17" s="173" t="s">
        <v>654</v>
      </c>
      <c r="AD17" s="145" t="s">
        <v>457</v>
      </c>
    </row>
    <row r="18" spans="2:30" s="22" customFormat="1" ht="67.5" customHeight="1">
      <c r="B18" s="322"/>
      <c r="C18" s="394"/>
      <c r="D18" s="322"/>
      <c r="E18" s="322"/>
      <c r="F18" s="395"/>
      <c r="G18" s="107" t="s">
        <v>442</v>
      </c>
      <c r="H18" s="107" t="s">
        <v>445</v>
      </c>
      <c r="I18" s="107" t="s">
        <v>103</v>
      </c>
      <c r="J18" s="107" t="s">
        <v>446</v>
      </c>
      <c r="K18" s="123" t="s">
        <v>448</v>
      </c>
      <c r="L18" s="123" t="s">
        <v>416</v>
      </c>
      <c r="M18" s="123" t="s">
        <v>416</v>
      </c>
      <c r="N18" s="107">
        <v>6</v>
      </c>
      <c r="O18" s="107">
        <v>1</v>
      </c>
      <c r="P18" s="117">
        <f t="shared" si="0"/>
        <v>6</v>
      </c>
      <c r="Q18" s="118" t="str">
        <f t="shared" si="1"/>
        <v>MEDIO</v>
      </c>
      <c r="R18" s="90">
        <v>25</v>
      </c>
      <c r="S18" s="90">
        <f t="shared" si="2"/>
        <v>150</v>
      </c>
      <c r="T18" s="125" t="str">
        <f t="shared" si="3"/>
        <v>Nivel 2</v>
      </c>
      <c r="U18" s="120" t="str">
        <f t="shared" si="4"/>
        <v>No Aceptable o Aceptable con control específico</v>
      </c>
      <c r="V18" s="214">
        <v>2</v>
      </c>
      <c r="W18" s="107" t="s">
        <v>468</v>
      </c>
      <c r="X18" s="214" t="s">
        <v>748</v>
      </c>
      <c r="Y18" s="107" t="s">
        <v>461</v>
      </c>
      <c r="Z18" s="107" t="s">
        <v>457</v>
      </c>
      <c r="AA18" s="107" t="s">
        <v>457</v>
      </c>
      <c r="AB18" s="107"/>
      <c r="AC18" s="122" t="s">
        <v>469</v>
      </c>
      <c r="AD18" s="107" t="s">
        <v>457</v>
      </c>
    </row>
    <row r="19" spans="2:30" ht="13.5" thickBot="1">
      <c r="AC19" s="73"/>
    </row>
    <row r="20" spans="2:30" s="22" customFormat="1" ht="73.5" customHeight="1" thickBot="1">
      <c r="B20" s="390" t="s">
        <v>450</v>
      </c>
      <c r="C20" s="391"/>
      <c r="D20" s="391"/>
      <c r="E20" s="392"/>
      <c r="F20" s="382" t="s">
        <v>471</v>
      </c>
      <c r="G20" s="383"/>
      <c r="H20" s="383"/>
      <c r="I20" s="383"/>
      <c r="J20" s="383"/>
      <c r="K20" s="383"/>
      <c r="L20" s="383"/>
      <c r="M20" s="383"/>
      <c r="N20" s="383"/>
      <c r="O20" s="383"/>
      <c r="P20" s="383"/>
      <c r="Q20" s="383"/>
      <c r="R20" s="383"/>
      <c r="S20" s="383"/>
      <c r="T20" s="384"/>
      <c r="U20" s="385" t="s">
        <v>397</v>
      </c>
      <c r="V20" s="386"/>
      <c r="W20" s="367" t="s">
        <v>606</v>
      </c>
      <c r="X20" s="368"/>
      <c r="Y20" s="368"/>
      <c r="Z20" s="368"/>
      <c r="AA20" s="368"/>
      <c r="AB20" s="368"/>
      <c r="AC20" s="368"/>
      <c r="AD20" s="369"/>
    </row>
  </sheetData>
  <mergeCells count="42">
    <mergeCell ref="AB13:AB16"/>
    <mergeCell ref="AC13:AC16"/>
    <mergeCell ref="AD13:AD16"/>
    <mergeCell ref="B8:B9"/>
    <mergeCell ref="C8:C9"/>
    <mergeCell ref="D8:D9"/>
    <mergeCell ref="E8:E9"/>
    <mergeCell ref="F8:F9"/>
    <mergeCell ref="Z8:AD8"/>
    <mergeCell ref="G8:I8"/>
    <mergeCell ref="J8:J9"/>
    <mergeCell ref="K8:M8"/>
    <mergeCell ref="N8:T8"/>
    <mergeCell ref="V8:Y8"/>
    <mergeCell ref="X13:X16"/>
    <mergeCell ref="B20:E20"/>
    <mergeCell ref="F20:T20"/>
    <mergeCell ref="U20:V20"/>
    <mergeCell ref="W20:AD20"/>
    <mergeCell ref="B10:B18"/>
    <mergeCell ref="C10:C18"/>
    <mergeCell ref="D10:D18"/>
    <mergeCell ref="E10:E18"/>
    <mergeCell ref="F10:F18"/>
    <mergeCell ref="AC10:AC11"/>
    <mergeCell ref="AD10:AD11"/>
    <mergeCell ref="J13:J16"/>
    <mergeCell ref="W13:W16"/>
    <mergeCell ref="Y13:Y16"/>
    <mergeCell ref="Z13:Z16"/>
    <mergeCell ref="AA13:AA16"/>
    <mergeCell ref="B7:AD7"/>
    <mergeCell ref="B2:F6"/>
    <mergeCell ref="G2:AD3"/>
    <mergeCell ref="G4:P4"/>
    <mergeCell ref="Q4:AD4"/>
    <mergeCell ref="G5:P5"/>
    <mergeCell ref="Q5:AD5"/>
    <mergeCell ref="G6:H6"/>
    <mergeCell ref="I6:K6"/>
    <mergeCell ref="L6:P6"/>
    <mergeCell ref="Q6:AD6"/>
  </mergeCells>
  <conditionalFormatting sqref="Q10:Q18">
    <cfRule type="containsText" dxfId="139" priority="8" operator="containsText" text="MUY ALTO">
      <formula>NOT(ISERROR(SEARCH("MUY ALTO",Q10)))</formula>
    </cfRule>
    <cfRule type="containsText" dxfId="138" priority="9" operator="containsText" text="ALTO">
      <formula>NOT(ISERROR(SEARCH("ALTO",Q10)))</formula>
    </cfRule>
    <cfRule type="containsText" dxfId="137" priority="10" operator="containsText" text="MEDIO">
      <formula>NOT(ISERROR(SEARCH("MEDIO",Q10)))</formula>
    </cfRule>
    <cfRule type="containsText" dxfId="136" priority="11" operator="containsText" text="BAJO">
      <formula>NOT(ISERROR(SEARCH("BAJO",Q10)))</formula>
    </cfRule>
  </conditionalFormatting>
  <conditionalFormatting sqref="T10:T18">
    <cfRule type="containsText" dxfId="135" priority="1" operator="containsText" text="Nivel 3">
      <formula>NOT(ISERROR(SEARCH("Nivel 3",T10)))</formula>
    </cfRule>
    <cfRule type="containsText" dxfId="134" priority="2" operator="containsText" text="Nivel 2">
      <formula>NOT(ISERROR(SEARCH("Nivel 2",T10)))</formula>
    </cfRule>
    <cfRule type="containsText" dxfId="133" priority="3" operator="containsText" text="Nivel 4">
      <formula>NOT(ISERROR(SEARCH("Nivel 4",T10)))</formula>
    </cfRule>
    <cfRule type="containsText" priority="4" operator="containsText" text="Nivel 4">
      <formula>NOT(ISERROR(SEARCH("Nivel 4",T10)))</formula>
    </cfRule>
    <cfRule type="containsText" dxfId="132" priority="5" operator="containsText" text="Nivel 3">
      <formula>NOT(ISERROR(SEARCH("Nivel 3",T10)))</formula>
    </cfRule>
    <cfRule type="containsText" dxfId="131" priority="6" operator="containsText" text="Nivel 3">
      <formula>NOT(ISERROR(SEARCH("Nivel 3",T10)))</formula>
    </cfRule>
    <cfRule type="containsText" dxfId="130" priority="7" operator="containsText" text="Nivel 1">
      <formula>NOT(ISERROR(SEARCH("Nivel 1",T10)))</formula>
    </cfRule>
  </conditionalFormatting>
  <dataValidations count="6">
    <dataValidation type="list" allowBlank="1" showInputMessage="1" showErrorMessage="1" sqref="N10:N11 N13:N18">
      <formula1>ND</formula1>
    </dataValidation>
    <dataValidation type="list" allowBlank="1" showInputMessage="1" showErrorMessage="1" sqref="O10:O11 O13:O18">
      <formula1>NE</formula1>
    </dataValidation>
    <dataValidation type="list" allowBlank="1" showInputMessage="1" showErrorMessage="1" sqref="R10:R18">
      <formula1>NC</formula1>
    </dataValidation>
    <dataValidation type="list" allowBlank="1" showInputMessage="1" showErrorMessage="1" sqref="I10:I18">
      <formula1>ri</formula1>
    </dataValidation>
    <dataValidation type="list" allowBlank="1" showInputMessage="1" showErrorMessage="1" sqref="O12">
      <formula1>NIVEL_DE_EXPOSICION</formula1>
    </dataValidation>
    <dataValidation type="list" allowBlank="1" showInputMessage="1" showErrorMessage="1" sqref="N12">
      <formula1>NIVEL_DE_DEFICIENCIA</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3:AD24"/>
  <sheetViews>
    <sheetView topLeftCell="A12" zoomScale="60" zoomScaleNormal="60" workbookViewId="0">
      <selection activeCell="I22" sqref="I22"/>
    </sheetView>
  </sheetViews>
  <sheetFormatPr baseColWidth="10" defaultRowHeight="12.75"/>
  <cols>
    <col min="1" max="1" width="3" customWidth="1"/>
    <col min="2" max="4" width="7.140625" customWidth="1"/>
    <col min="5" max="5" width="15.42578125" customWidth="1"/>
    <col min="6" max="6" width="7.140625" customWidth="1"/>
    <col min="7" max="9" width="18" customWidth="1"/>
    <col min="10" max="10" width="18.42578125" customWidth="1"/>
    <col min="12" max="13" width="15.28515625" customWidth="1"/>
    <col min="14" max="16" width="8" customWidth="1"/>
    <col min="18" max="18" width="8.28515625" customWidth="1"/>
    <col min="19" max="19" width="9" customWidth="1"/>
    <col min="21" max="21" width="18.140625" customWidth="1"/>
    <col min="22" max="22" width="7.5703125" customWidth="1"/>
    <col min="23" max="23" width="17.7109375" customWidth="1"/>
    <col min="24" max="24" width="17.140625" customWidth="1"/>
    <col min="25" max="25" width="8.85546875" customWidth="1"/>
    <col min="26" max="27" width="6.140625" customWidth="1"/>
    <col min="28" max="28" width="15.5703125" customWidth="1"/>
    <col min="29" max="29" width="41.7109375" customWidth="1"/>
    <col min="30" max="30" width="18.42578125" customWidth="1"/>
  </cols>
  <sheetData>
    <row r="3" spans="1:30" ht="27.75" customHeight="1" thickBot="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s="22" customFormat="1" ht="21.75" customHeight="1">
      <c r="A4" s="140"/>
      <c r="B4" s="328"/>
      <c r="C4" s="329"/>
      <c r="D4" s="329"/>
      <c r="E4" s="329"/>
      <c r="F4" s="329"/>
      <c r="G4" s="339" t="s">
        <v>593</v>
      </c>
      <c r="H4" s="340"/>
      <c r="I4" s="340"/>
      <c r="J4" s="340"/>
      <c r="K4" s="340"/>
      <c r="L4" s="340"/>
      <c r="M4" s="340"/>
      <c r="N4" s="340"/>
      <c r="O4" s="340"/>
      <c r="P4" s="340"/>
      <c r="Q4" s="340"/>
      <c r="R4" s="340"/>
      <c r="S4" s="340"/>
      <c r="T4" s="340"/>
      <c r="U4" s="340"/>
      <c r="V4" s="340"/>
      <c r="W4" s="340"/>
      <c r="X4" s="340"/>
      <c r="Y4" s="340"/>
      <c r="Z4" s="340"/>
      <c r="AA4" s="340"/>
      <c r="AB4" s="340"/>
      <c r="AC4" s="340"/>
      <c r="AD4" s="341"/>
    </row>
    <row r="5" spans="1:30" s="22" customFormat="1" ht="20.25" customHeight="1">
      <c r="A5" s="140"/>
      <c r="B5" s="330"/>
      <c r="C5" s="331"/>
      <c r="D5" s="331"/>
      <c r="E5" s="331"/>
      <c r="F5" s="331"/>
      <c r="G5" s="342"/>
      <c r="H5" s="343"/>
      <c r="I5" s="343"/>
      <c r="J5" s="343"/>
      <c r="K5" s="343"/>
      <c r="L5" s="343"/>
      <c r="M5" s="343"/>
      <c r="N5" s="343"/>
      <c r="O5" s="343"/>
      <c r="P5" s="343"/>
      <c r="Q5" s="343"/>
      <c r="R5" s="343"/>
      <c r="S5" s="343"/>
      <c r="T5" s="343"/>
      <c r="U5" s="343"/>
      <c r="V5" s="343"/>
      <c r="W5" s="343"/>
      <c r="X5" s="343"/>
      <c r="Y5" s="343"/>
      <c r="Z5" s="343"/>
      <c r="AA5" s="343"/>
      <c r="AB5" s="343"/>
      <c r="AC5" s="343"/>
      <c r="AD5" s="344"/>
    </row>
    <row r="6" spans="1:30" s="22" customFormat="1" ht="27.75" customHeight="1">
      <c r="A6" s="140"/>
      <c r="B6" s="330"/>
      <c r="C6" s="331"/>
      <c r="D6" s="331"/>
      <c r="E6" s="331"/>
      <c r="F6" s="331"/>
      <c r="G6" s="334" t="s">
        <v>479</v>
      </c>
      <c r="H6" s="335"/>
      <c r="I6" s="335"/>
      <c r="J6" s="335"/>
      <c r="K6" s="335"/>
      <c r="L6" s="335"/>
      <c r="M6" s="335"/>
      <c r="N6" s="335"/>
      <c r="O6" s="335"/>
      <c r="P6" s="336"/>
      <c r="Q6" s="337" t="s">
        <v>480</v>
      </c>
      <c r="R6" s="337"/>
      <c r="S6" s="337"/>
      <c r="T6" s="337"/>
      <c r="U6" s="337"/>
      <c r="V6" s="337"/>
      <c r="W6" s="337"/>
      <c r="X6" s="337"/>
      <c r="Y6" s="337"/>
      <c r="Z6" s="337"/>
      <c r="AA6" s="337"/>
      <c r="AB6" s="337"/>
      <c r="AC6" s="337"/>
      <c r="AD6" s="338"/>
    </row>
    <row r="7" spans="1:30" s="22" customFormat="1" ht="36.75" customHeight="1">
      <c r="A7" s="140"/>
      <c r="B7" s="330"/>
      <c r="C7" s="331"/>
      <c r="D7" s="331"/>
      <c r="E7" s="331"/>
      <c r="F7" s="331"/>
      <c r="G7" s="350" t="s">
        <v>482</v>
      </c>
      <c r="H7" s="346"/>
      <c r="I7" s="346"/>
      <c r="J7" s="346"/>
      <c r="K7" s="346"/>
      <c r="L7" s="346"/>
      <c r="M7" s="346"/>
      <c r="N7" s="346"/>
      <c r="O7" s="346"/>
      <c r="P7" s="351"/>
      <c r="Q7" s="346" t="s">
        <v>481</v>
      </c>
      <c r="R7" s="346"/>
      <c r="S7" s="346"/>
      <c r="T7" s="346"/>
      <c r="U7" s="346"/>
      <c r="V7" s="346"/>
      <c r="W7" s="346"/>
      <c r="X7" s="346"/>
      <c r="Y7" s="346"/>
      <c r="Z7" s="346"/>
      <c r="AA7" s="346"/>
      <c r="AB7" s="346"/>
      <c r="AC7" s="346"/>
      <c r="AD7" s="347"/>
    </row>
    <row r="8" spans="1:30" s="22" customFormat="1" ht="18.75" customHeight="1">
      <c r="A8" s="140"/>
      <c r="B8" s="332"/>
      <c r="C8" s="333"/>
      <c r="D8" s="333"/>
      <c r="E8" s="333"/>
      <c r="F8" s="333"/>
      <c r="G8" s="352" t="s">
        <v>485</v>
      </c>
      <c r="H8" s="353"/>
      <c r="I8" s="352" t="s">
        <v>707</v>
      </c>
      <c r="J8" s="353"/>
      <c r="K8" s="353"/>
      <c r="L8" s="354" t="s">
        <v>484</v>
      </c>
      <c r="M8" s="355"/>
      <c r="N8" s="355"/>
      <c r="O8" s="355"/>
      <c r="P8" s="356"/>
      <c r="Q8" s="348" t="s">
        <v>594</v>
      </c>
      <c r="R8" s="348"/>
      <c r="S8" s="348"/>
      <c r="T8" s="348"/>
      <c r="U8" s="348"/>
      <c r="V8" s="348"/>
      <c r="W8" s="348"/>
      <c r="X8" s="348"/>
      <c r="Y8" s="348"/>
      <c r="Z8" s="348"/>
      <c r="AA8" s="348"/>
      <c r="AB8" s="348"/>
      <c r="AC8" s="348"/>
      <c r="AD8" s="349"/>
    </row>
    <row r="9" spans="1:30" s="22" customFormat="1" ht="23.25" customHeight="1" thickBot="1">
      <c r="A9" s="140"/>
      <c r="B9" s="345" t="s">
        <v>785</v>
      </c>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4"/>
    </row>
    <row r="10" spans="1:30" s="22" customFormat="1" ht="63.75" customHeight="1" thickBot="1">
      <c r="B10" s="373" t="s">
        <v>8</v>
      </c>
      <c r="C10" s="363" t="s">
        <v>400</v>
      </c>
      <c r="D10" s="363" t="s">
        <v>6</v>
      </c>
      <c r="E10" s="363" t="s">
        <v>9</v>
      </c>
      <c r="F10" s="363" t="s">
        <v>411</v>
      </c>
      <c r="G10" s="387" t="s">
        <v>13</v>
      </c>
      <c r="H10" s="388"/>
      <c r="I10" s="389"/>
      <c r="J10" s="363" t="s">
        <v>12</v>
      </c>
      <c r="K10" s="387" t="s">
        <v>17</v>
      </c>
      <c r="L10" s="388"/>
      <c r="M10" s="389"/>
      <c r="N10" s="387" t="s">
        <v>26</v>
      </c>
      <c r="O10" s="388"/>
      <c r="P10" s="388"/>
      <c r="Q10" s="388"/>
      <c r="R10" s="388"/>
      <c r="S10" s="388"/>
      <c r="T10" s="389"/>
      <c r="U10" s="81" t="s">
        <v>27</v>
      </c>
      <c r="V10" s="370" t="s">
        <v>412</v>
      </c>
      <c r="W10" s="371"/>
      <c r="X10" s="371"/>
      <c r="Y10" s="372"/>
      <c r="Z10" s="370" t="s">
        <v>2</v>
      </c>
      <c r="AA10" s="371"/>
      <c r="AB10" s="371"/>
      <c r="AC10" s="371"/>
      <c r="AD10" s="372"/>
    </row>
    <row r="11" spans="1:30" s="22" customFormat="1" ht="134.25" customHeight="1">
      <c r="B11" s="405"/>
      <c r="C11" s="364"/>
      <c r="D11" s="364"/>
      <c r="E11" s="364"/>
      <c r="F11" s="364"/>
      <c r="G11" s="210" t="s">
        <v>443</v>
      </c>
      <c r="H11" s="210" t="s">
        <v>14</v>
      </c>
      <c r="I11" s="210" t="s">
        <v>15</v>
      </c>
      <c r="J11" s="364"/>
      <c r="K11" s="210" t="s">
        <v>16</v>
      </c>
      <c r="L11" s="210" t="s">
        <v>18</v>
      </c>
      <c r="M11" s="115" t="s">
        <v>19</v>
      </c>
      <c r="N11" s="128" t="s">
        <v>21</v>
      </c>
      <c r="O11" s="116" t="s">
        <v>22</v>
      </c>
      <c r="P11" s="82" t="s">
        <v>20</v>
      </c>
      <c r="Q11" s="116" t="s">
        <v>23</v>
      </c>
      <c r="R11" s="82" t="s">
        <v>31</v>
      </c>
      <c r="S11" s="116" t="s">
        <v>24</v>
      </c>
      <c r="T11" s="82" t="s">
        <v>25</v>
      </c>
      <c r="U11" s="116" t="s">
        <v>28</v>
      </c>
      <c r="V11" s="82" t="s">
        <v>29</v>
      </c>
      <c r="W11" s="82" t="s">
        <v>708</v>
      </c>
      <c r="X11" s="82" t="s">
        <v>30</v>
      </c>
      <c r="Y11" s="82" t="s">
        <v>413</v>
      </c>
      <c r="Z11" s="83" t="s">
        <v>3</v>
      </c>
      <c r="AA11" s="83" t="s">
        <v>4</v>
      </c>
      <c r="AB11" s="83" t="s">
        <v>5</v>
      </c>
      <c r="AC11" s="83" t="s">
        <v>203</v>
      </c>
      <c r="AD11" s="83" t="s">
        <v>1</v>
      </c>
    </row>
    <row r="12" spans="1:30" s="22" customFormat="1" ht="66" customHeight="1">
      <c r="B12" s="393" t="s">
        <v>732</v>
      </c>
      <c r="C12" s="394" t="s">
        <v>706</v>
      </c>
      <c r="D12" s="322" t="s">
        <v>710</v>
      </c>
      <c r="E12" s="322"/>
      <c r="F12" s="395" t="s">
        <v>415</v>
      </c>
      <c r="G12" s="214" t="s">
        <v>106</v>
      </c>
      <c r="H12" s="214" t="s">
        <v>711</v>
      </c>
      <c r="I12" s="214" t="s">
        <v>92</v>
      </c>
      <c r="J12" s="106" t="s">
        <v>712</v>
      </c>
      <c r="K12" s="106" t="s">
        <v>416</v>
      </c>
      <c r="L12" s="106" t="s">
        <v>417</v>
      </c>
      <c r="M12" s="214" t="s">
        <v>418</v>
      </c>
      <c r="N12" s="214">
        <v>6</v>
      </c>
      <c r="O12" s="214">
        <v>3</v>
      </c>
      <c r="P12" s="117">
        <f t="shared" ref="P12:P21" si="0">N12*O12</f>
        <v>18</v>
      </c>
      <c r="Q12" s="118" t="str">
        <f t="shared" ref="Q12:Q22" si="1">IF(AND(P12&gt;9,P12&lt;21),"ALTO",IF(AND(P12&gt;23),"MUY ALTO",IF(AND(P12&gt;5,P12&lt;9),"MEDIO","BAJO")))</f>
        <v>ALTO</v>
      </c>
      <c r="R12" s="211">
        <v>25</v>
      </c>
      <c r="S12" s="211">
        <f t="shared" ref="S12:S21" si="2">P12*R12</f>
        <v>450</v>
      </c>
      <c r="T12" s="118" t="str">
        <f>IF(AND(S12&gt;149,S12&lt;501),"Nivel 2",IF(AND(S12&gt;599),"Nivel 1",IF(AND(S12&gt;39,S12&lt;121),"Nivel 3","Nivel 4")))</f>
        <v>Nivel 2</v>
      </c>
      <c r="U12" s="120" t="str">
        <f t="shared" ref="U12:U21" si="3">IF(AND(S12&gt;149,S12&lt;501),"No Aceptable o Aceptable con control específico",IF(AND(S12&gt;599),"No Aceptable",IF(AND(S12&gt;39,S12&lt;121),"Aceptable","Aceptable")))</f>
        <v>No Aceptable o Aceptable con control específico</v>
      </c>
      <c r="V12" s="214">
        <v>2</v>
      </c>
      <c r="W12" s="214" t="s">
        <v>709</v>
      </c>
      <c r="X12" s="214" t="s">
        <v>456</v>
      </c>
      <c r="Y12" s="214" t="s">
        <v>415</v>
      </c>
      <c r="Z12" s="214" t="s">
        <v>457</v>
      </c>
      <c r="AA12" s="214" t="s">
        <v>457</v>
      </c>
      <c r="AB12" s="214" t="s">
        <v>457</v>
      </c>
      <c r="AC12" s="396" t="s">
        <v>713</v>
      </c>
      <c r="AD12" s="397" t="s">
        <v>715</v>
      </c>
    </row>
    <row r="13" spans="1:30" s="22" customFormat="1" ht="45.75" customHeight="1">
      <c r="B13" s="393"/>
      <c r="C13" s="394"/>
      <c r="D13" s="322"/>
      <c r="E13" s="322"/>
      <c r="F13" s="395"/>
      <c r="G13" s="214" t="s">
        <v>419</v>
      </c>
      <c r="H13" s="214" t="s">
        <v>711</v>
      </c>
      <c r="I13" s="214" t="s">
        <v>92</v>
      </c>
      <c r="J13" s="214" t="s">
        <v>714</v>
      </c>
      <c r="K13" s="106" t="s">
        <v>416</v>
      </c>
      <c r="L13" s="106" t="s">
        <v>416</v>
      </c>
      <c r="M13" s="106" t="s">
        <v>603</v>
      </c>
      <c r="N13" s="214">
        <v>6</v>
      </c>
      <c r="O13" s="214">
        <v>3</v>
      </c>
      <c r="P13" s="117">
        <f t="shared" si="0"/>
        <v>18</v>
      </c>
      <c r="Q13" s="118" t="str">
        <f t="shared" si="1"/>
        <v>ALTO</v>
      </c>
      <c r="R13" s="211">
        <v>25</v>
      </c>
      <c r="S13" s="211">
        <f t="shared" si="2"/>
        <v>450</v>
      </c>
      <c r="T13" s="118" t="str">
        <f>IF(AND(S13&gt;149,S13&lt;501),"Nivel 2",IF(AND(S13&gt;599),"Nivel 1",IF(AND(S13&gt;39,S13&lt;121),"Nivel 3","Nivel 4")))</f>
        <v>Nivel 2</v>
      </c>
      <c r="U13" s="120" t="str">
        <f t="shared" si="3"/>
        <v>No Aceptable o Aceptable con control específico</v>
      </c>
      <c r="V13" s="214">
        <v>2</v>
      </c>
      <c r="W13" s="214" t="s">
        <v>709</v>
      </c>
      <c r="X13" s="214" t="s">
        <v>459</v>
      </c>
      <c r="Y13" s="214" t="s">
        <v>415</v>
      </c>
      <c r="Z13" s="214" t="s">
        <v>457</v>
      </c>
      <c r="AA13" s="214" t="s">
        <v>457</v>
      </c>
      <c r="AB13" s="214" t="s">
        <v>457</v>
      </c>
      <c r="AC13" s="396"/>
      <c r="AD13" s="397"/>
    </row>
    <row r="14" spans="1:30" s="22" customFormat="1" ht="45" customHeight="1">
      <c r="B14" s="393"/>
      <c r="C14" s="394"/>
      <c r="D14" s="322"/>
      <c r="E14" s="322"/>
      <c r="F14" s="395"/>
      <c r="G14" s="214" t="s">
        <v>425</v>
      </c>
      <c r="H14" s="214" t="s">
        <v>451</v>
      </c>
      <c r="I14" s="214" t="s">
        <v>95</v>
      </c>
      <c r="J14" s="396" t="s">
        <v>426</v>
      </c>
      <c r="K14" s="106" t="s">
        <v>416</v>
      </c>
      <c r="L14" s="106" t="s">
        <v>416</v>
      </c>
      <c r="M14" s="214" t="s">
        <v>434</v>
      </c>
      <c r="N14" s="214">
        <v>2</v>
      </c>
      <c r="O14" s="214">
        <v>3</v>
      </c>
      <c r="P14" s="117">
        <f t="shared" si="0"/>
        <v>6</v>
      </c>
      <c r="Q14" s="118" t="str">
        <f t="shared" si="1"/>
        <v>MEDIO</v>
      </c>
      <c r="R14" s="211">
        <v>10</v>
      </c>
      <c r="S14" s="211">
        <f t="shared" si="2"/>
        <v>60</v>
      </c>
      <c r="T14" s="118" t="str">
        <f>IF(AND(S14&gt;149,S14&lt;501),"Nivel 2",IF(AND(S14&gt;599),"Nivel 1",IF(AND(S14&gt;39,S14&lt;121),"Nivel 3","Nivel 4")))</f>
        <v>Nivel 3</v>
      </c>
      <c r="U14" s="119" t="str">
        <f t="shared" si="3"/>
        <v>Aceptable</v>
      </c>
      <c r="V14" s="214">
        <v>2</v>
      </c>
      <c r="W14" s="214" t="s">
        <v>709</v>
      </c>
      <c r="X14" s="401" t="s">
        <v>463</v>
      </c>
      <c r="Y14" s="401" t="s">
        <v>415</v>
      </c>
      <c r="Z14" s="401" t="s">
        <v>457</v>
      </c>
      <c r="AA14" s="401" t="s">
        <v>457</v>
      </c>
      <c r="AB14" s="402"/>
      <c r="AC14" s="396" t="s">
        <v>604</v>
      </c>
      <c r="AD14" s="397" t="s">
        <v>457</v>
      </c>
    </row>
    <row r="15" spans="1:30" s="22" customFormat="1" ht="45" customHeight="1">
      <c r="B15" s="393"/>
      <c r="C15" s="394"/>
      <c r="D15" s="322"/>
      <c r="E15" s="322"/>
      <c r="F15" s="395"/>
      <c r="G15" s="214" t="s">
        <v>427</v>
      </c>
      <c r="H15" s="214" t="s">
        <v>452</v>
      </c>
      <c r="I15" s="214" t="s">
        <v>95</v>
      </c>
      <c r="J15" s="396"/>
      <c r="K15" s="106" t="s">
        <v>416</v>
      </c>
      <c r="L15" s="106" t="s">
        <v>416</v>
      </c>
      <c r="M15" s="106" t="s">
        <v>416</v>
      </c>
      <c r="N15" s="214">
        <v>2</v>
      </c>
      <c r="O15" s="214">
        <v>2</v>
      </c>
      <c r="P15" s="117">
        <f t="shared" si="0"/>
        <v>4</v>
      </c>
      <c r="Q15" s="118" t="str">
        <f t="shared" si="1"/>
        <v>BAJO</v>
      </c>
      <c r="R15" s="211">
        <v>10</v>
      </c>
      <c r="S15" s="211">
        <f t="shared" si="2"/>
        <v>40</v>
      </c>
      <c r="T15" s="118" t="str">
        <f t="shared" ref="T15:T21" si="4">IF(AND(S15&gt;149,S15&lt;501),"Nivel 2",IF(AND(S15&gt;599),"Nivel 1",IF(AND(S15&gt;39,S15&lt;121),"Nivel 3","Nivel 4")))</f>
        <v>Nivel 3</v>
      </c>
      <c r="U15" s="119" t="str">
        <f t="shared" si="3"/>
        <v>Aceptable</v>
      </c>
      <c r="V15" s="214">
        <v>2</v>
      </c>
      <c r="W15" s="214" t="s">
        <v>709</v>
      </c>
      <c r="X15" s="401"/>
      <c r="Y15" s="401"/>
      <c r="Z15" s="401"/>
      <c r="AA15" s="401"/>
      <c r="AB15" s="403"/>
      <c r="AC15" s="396"/>
      <c r="AD15" s="397"/>
    </row>
    <row r="16" spans="1:30" s="22" customFormat="1" ht="45" customHeight="1">
      <c r="B16" s="393"/>
      <c r="C16" s="394"/>
      <c r="D16" s="322"/>
      <c r="E16" s="322"/>
      <c r="F16" s="395"/>
      <c r="G16" s="214" t="s">
        <v>428</v>
      </c>
      <c r="H16" s="214" t="s">
        <v>453</v>
      </c>
      <c r="I16" s="214" t="s">
        <v>95</v>
      </c>
      <c r="J16" s="396"/>
      <c r="K16" s="106" t="s">
        <v>416</v>
      </c>
      <c r="L16" s="106" t="s">
        <v>416</v>
      </c>
      <c r="M16" s="106" t="s">
        <v>433</v>
      </c>
      <c r="N16" s="214">
        <v>2</v>
      </c>
      <c r="O16" s="214">
        <v>2</v>
      </c>
      <c r="P16" s="117">
        <f t="shared" si="0"/>
        <v>4</v>
      </c>
      <c r="Q16" s="118" t="str">
        <f t="shared" si="1"/>
        <v>BAJO</v>
      </c>
      <c r="R16" s="211">
        <v>10</v>
      </c>
      <c r="S16" s="211">
        <f t="shared" si="2"/>
        <v>40</v>
      </c>
      <c r="T16" s="118" t="str">
        <f t="shared" si="4"/>
        <v>Nivel 3</v>
      </c>
      <c r="U16" s="119" t="str">
        <f t="shared" si="3"/>
        <v>Aceptable</v>
      </c>
      <c r="V16" s="214">
        <v>2</v>
      </c>
      <c r="W16" s="214" t="s">
        <v>709</v>
      </c>
      <c r="X16" s="401"/>
      <c r="Y16" s="401"/>
      <c r="Z16" s="401"/>
      <c r="AA16" s="401"/>
      <c r="AB16" s="403"/>
      <c r="AC16" s="396"/>
      <c r="AD16" s="397"/>
    </row>
    <row r="17" spans="2:30" s="22" customFormat="1" ht="45" customHeight="1">
      <c r="B17" s="393"/>
      <c r="C17" s="394"/>
      <c r="D17" s="322"/>
      <c r="E17" s="322"/>
      <c r="F17" s="395"/>
      <c r="G17" s="214" t="s">
        <v>429</v>
      </c>
      <c r="H17" s="214" t="s">
        <v>454</v>
      </c>
      <c r="I17" s="214" t="s">
        <v>95</v>
      </c>
      <c r="J17" s="396"/>
      <c r="K17" s="106" t="s">
        <v>416</v>
      </c>
      <c r="L17" s="106" t="s">
        <v>416</v>
      </c>
      <c r="M17" s="106" t="s">
        <v>416</v>
      </c>
      <c r="N17" s="214">
        <v>2</v>
      </c>
      <c r="O17" s="214">
        <v>2</v>
      </c>
      <c r="P17" s="117">
        <f t="shared" si="0"/>
        <v>4</v>
      </c>
      <c r="Q17" s="118" t="str">
        <f t="shared" si="1"/>
        <v>BAJO</v>
      </c>
      <c r="R17" s="211">
        <v>10</v>
      </c>
      <c r="S17" s="211">
        <f t="shared" si="2"/>
        <v>40</v>
      </c>
      <c r="T17" s="118" t="str">
        <f t="shared" si="4"/>
        <v>Nivel 3</v>
      </c>
      <c r="U17" s="119" t="str">
        <f t="shared" si="3"/>
        <v>Aceptable</v>
      </c>
      <c r="V17" s="214">
        <v>2</v>
      </c>
      <c r="W17" s="214" t="s">
        <v>709</v>
      </c>
      <c r="X17" s="401"/>
      <c r="Y17" s="401"/>
      <c r="Z17" s="401"/>
      <c r="AA17" s="401"/>
      <c r="AB17" s="403"/>
      <c r="AC17" s="396"/>
      <c r="AD17" s="397"/>
    </row>
    <row r="18" spans="2:30" s="22" customFormat="1" ht="45" customHeight="1">
      <c r="B18" s="393"/>
      <c r="C18" s="394"/>
      <c r="D18" s="322"/>
      <c r="E18" s="322"/>
      <c r="F18" s="395"/>
      <c r="G18" s="214" t="s">
        <v>430</v>
      </c>
      <c r="H18" s="214" t="s">
        <v>455</v>
      </c>
      <c r="I18" s="214" t="s">
        <v>95</v>
      </c>
      <c r="J18" s="396"/>
      <c r="K18" s="106" t="s">
        <v>416</v>
      </c>
      <c r="L18" s="106" t="s">
        <v>416</v>
      </c>
      <c r="M18" s="106" t="s">
        <v>431</v>
      </c>
      <c r="N18" s="214">
        <v>2</v>
      </c>
      <c r="O18" s="214">
        <v>2</v>
      </c>
      <c r="P18" s="117">
        <f t="shared" si="0"/>
        <v>4</v>
      </c>
      <c r="Q18" s="118" t="str">
        <f t="shared" si="1"/>
        <v>BAJO</v>
      </c>
      <c r="R18" s="211">
        <v>10</v>
      </c>
      <c r="S18" s="211">
        <f t="shared" si="2"/>
        <v>40</v>
      </c>
      <c r="T18" s="118" t="str">
        <f t="shared" si="4"/>
        <v>Nivel 3</v>
      </c>
      <c r="U18" s="119" t="str">
        <f t="shared" si="3"/>
        <v>Aceptable</v>
      </c>
      <c r="V18" s="214">
        <v>2</v>
      </c>
      <c r="W18" s="214" t="s">
        <v>709</v>
      </c>
      <c r="X18" s="401"/>
      <c r="Y18" s="401"/>
      <c r="Z18" s="401"/>
      <c r="AA18" s="401"/>
      <c r="AB18" s="404"/>
      <c r="AC18" s="396"/>
      <c r="AD18" s="397"/>
    </row>
    <row r="19" spans="2:30" s="22" customFormat="1" ht="45.75" customHeight="1">
      <c r="B19" s="393"/>
      <c r="C19" s="394"/>
      <c r="D19" s="322"/>
      <c r="E19" s="322"/>
      <c r="F19" s="395"/>
      <c r="G19" s="214" t="s">
        <v>439</v>
      </c>
      <c r="H19" s="214" t="s">
        <v>717</v>
      </c>
      <c r="I19" s="214" t="s">
        <v>96</v>
      </c>
      <c r="J19" s="398" t="s">
        <v>436</v>
      </c>
      <c r="K19" s="106" t="s">
        <v>416</v>
      </c>
      <c r="L19" s="106" t="s">
        <v>416</v>
      </c>
      <c r="M19" s="106" t="s">
        <v>719</v>
      </c>
      <c r="N19" s="214">
        <v>2</v>
      </c>
      <c r="O19" s="214">
        <v>2</v>
      </c>
      <c r="P19" s="117">
        <f>N19*O19</f>
        <v>4</v>
      </c>
      <c r="Q19" s="118" t="str">
        <f t="shared" si="1"/>
        <v>BAJO</v>
      </c>
      <c r="R19" s="211">
        <v>10</v>
      </c>
      <c r="S19" s="211">
        <f t="shared" si="2"/>
        <v>40</v>
      </c>
      <c r="T19" s="118" t="str">
        <f>IF(AND(S19&gt;149,S19&lt;501),"Nivel 2",IF(AND(S19&gt;599),"Nivel 1",IF(AND(S19&gt;39,S19&lt;121),"Nivel 3","Nivel 4")))</f>
        <v>Nivel 3</v>
      </c>
      <c r="U19" s="119" t="str">
        <f>IF(AND(S19&gt;149,S19&lt;501),"No Aceptable o Aceptable con control específico",IF(AND(S19&gt;599),"No Aceptable",IF(AND(S19&gt;39,S19&lt;121),"Aceptable","Aceptable")))</f>
        <v>Aceptable</v>
      </c>
      <c r="V19" s="214">
        <v>2</v>
      </c>
      <c r="W19" s="214" t="s">
        <v>709</v>
      </c>
      <c r="X19" s="398" t="s">
        <v>721</v>
      </c>
      <c r="Y19" s="214" t="s">
        <v>415</v>
      </c>
      <c r="Z19" s="214" t="s">
        <v>457</v>
      </c>
      <c r="AA19" s="214" t="s">
        <v>457</v>
      </c>
      <c r="AB19" s="215"/>
      <c r="AC19" s="216" t="s">
        <v>723</v>
      </c>
      <c r="AD19" s="213"/>
    </row>
    <row r="20" spans="2:30" s="22" customFormat="1" ht="45" customHeight="1">
      <c r="B20" s="393"/>
      <c r="C20" s="394"/>
      <c r="D20" s="322"/>
      <c r="E20" s="322"/>
      <c r="F20" s="395"/>
      <c r="G20" s="214" t="s">
        <v>129</v>
      </c>
      <c r="H20" s="214" t="s">
        <v>718</v>
      </c>
      <c r="I20" s="214" t="s">
        <v>96</v>
      </c>
      <c r="J20" s="399"/>
      <c r="K20" s="106" t="s">
        <v>416</v>
      </c>
      <c r="L20" s="106" t="s">
        <v>416</v>
      </c>
      <c r="M20" s="106" t="s">
        <v>416</v>
      </c>
      <c r="N20" s="214">
        <v>6</v>
      </c>
      <c r="O20" s="214">
        <v>1</v>
      </c>
      <c r="P20" s="117">
        <f>N20*O20</f>
        <v>6</v>
      </c>
      <c r="Q20" s="118" t="str">
        <f t="shared" si="1"/>
        <v>MEDIO</v>
      </c>
      <c r="R20" s="211">
        <v>10</v>
      </c>
      <c r="S20" s="211">
        <f t="shared" si="2"/>
        <v>60</v>
      </c>
      <c r="T20" s="118" t="str">
        <f>IF(AND(S20&gt;149,S20&lt;501),"Nivel 2",IF(AND(S20&gt;599),"Nivel 1",IF(AND(S20&gt;39,S20&lt;121),"Nivel 3","Nivel 4")))</f>
        <v>Nivel 3</v>
      </c>
      <c r="U20" s="119" t="str">
        <f>IF(AND(S20&gt;149,S20&lt;501),"No Aceptable o Aceptable con control específico",IF(AND(S20&gt;599),"No Aceptable",IF(AND(S20&gt;39,S20&lt;121),"Aceptable","Aceptable")))</f>
        <v>Aceptable</v>
      </c>
      <c r="V20" s="214">
        <v>2</v>
      </c>
      <c r="W20" s="214" t="s">
        <v>709</v>
      </c>
      <c r="X20" s="399"/>
      <c r="Y20" s="214" t="s">
        <v>415</v>
      </c>
      <c r="Z20" s="214" t="s">
        <v>457</v>
      </c>
      <c r="AA20" s="214" t="s">
        <v>457</v>
      </c>
      <c r="AB20" s="215"/>
      <c r="AC20" s="216" t="s">
        <v>722</v>
      </c>
      <c r="AD20" s="213"/>
    </row>
    <row r="21" spans="2:30" s="22" customFormat="1" ht="78" customHeight="1">
      <c r="B21" s="393"/>
      <c r="C21" s="394"/>
      <c r="D21" s="322"/>
      <c r="E21" s="322"/>
      <c r="F21" s="395"/>
      <c r="G21" s="214" t="s">
        <v>435</v>
      </c>
      <c r="H21" s="212" t="s">
        <v>716</v>
      </c>
      <c r="I21" s="214" t="s">
        <v>96</v>
      </c>
      <c r="J21" s="400"/>
      <c r="K21" s="106" t="s">
        <v>416</v>
      </c>
      <c r="L21" s="106" t="s">
        <v>416</v>
      </c>
      <c r="M21" s="214" t="s">
        <v>437</v>
      </c>
      <c r="N21" s="214">
        <v>2</v>
      </c>
      <c r="O21" s="214">
        <v>2</v>
      </c>
      <c r="P21" s="117">
        <f t="shared" si="0"/>
        <v>4</v>
      </c>
      <c r="Q21" s="118" t="str">
        <f t="shared" si="1"/>
        <v>BAJO</v>
      </c>
      <c r="R21" s="211">
        <v>25</v>
      </c>
      <c r="S21" s="211">
        <f t="shared" si="2"/>
        <v>100</v>
      </c>
      <c r="T21" s="118" t="str">
        <f t="shared" si="4"/>
        <v>Nivel 3</v>
      </c>
      <c r="U21" s="119" t="str">
        <f t="shared" si="3"/>
        <v>Aceptable</v>
      </c>
      <c r="V21" s="214">
        <v>2</v>
      </c>
      <c r="W21" s="214" t="s">
        <v>709</v>
      </c>
      <c r="X21" s="400"/>
      <c r="Y21" s="214" t="s">
        <v>415</v>
      </c>
      <c r="Z21" s="214" t="s">
        <v>457</v>
      </c>
      <c r="AA21" s="214" t="s">
        <v>457</v>
      </c>
      <c r="AB21" s="214" t="s">
        <v>720</v>
      </c>
      <c r="AC21" s="216" t="s">
        <v>724</v>
      </c>
      <c r="AD21" s="213" t="s">
        <v>457</v>
      </c>
    </row>
    <row r="22" spans="2:30" s="22" customFormat="1" ht="78" customHeight="1">
      <c r="B22" s="393"/>
      <c r="C22" s="394"/>
      <c r="D22" s="322"/>
      <c r="E22" s="322"/>
      <c r="F22" s="395"/>
      <c r="G22" s="214" t="s">
        <v>725</v>
      </c>
      <c r="H22" s="212" t="s">
        <v>729</v>
      </c>
      <c r="I22" s="214" t="s">
        <v>103</v>
      </c>
      <c r="J22" s="218" t="s">
        <v>726</v>
      </c>
      <c r="K22" s="106" t="s">
        <v>416</v>
      </c>
      <c r="L22" s="106" t="s">
        <v>416</v>
      </c>
      <c r="M22" s="214" t="s">
        <v>727</v>
      </c>
      <c r="N22" s="214">
        <v>2</v>
      </c>
      <c r="O22" s="214">
        <v>3</v>
      </c>
      <c r="P22" s="117">
        <f>N22*O22</f>
        <v>6</v>
      </c>
      <c r="Q22" s="118" t="str">
        <f t="shared" si="1"/>
        <v>MEDIO</v>
      </c>
      <c r="R22" s="211">
        <v>10</v>
      </c>
      <c r="S22" s="211">
        <f>P22*R22</f>
        <v>60</v>
      </c>
      <c r="T22" s="118" t="str">
        <f>IF(AND(S22&gt;149,S22&lt;501),"Nivel 2",IF(AND(S22&gt;599),"Nivel 1",IF(AND(S22&gt;39,S22&lt;121),"Nivel 3","Nivel 4")))</f>
        <v>Nivel 3</v>
      </c>
      <c r="U22" s="119" t="str">
        <f>IF(AND(S22&gt;149,S22&lt;501),"No Aceptable o Aceptable con control específico",IF(AND(S22&gt;599),"No Aceptable",IF(AND(S22&gt;39,S22&lt;121),"Aceptable","Aceptable")))</f>
        <v>Aceptable</v>
      </c>
      <c r="V22" s="214">
        <v>2</v>
      </c>
      <c r="W22" s="214" t="s">
        <v>709</v>
      </c>
      <c r="X22" s="218" t="s">
        <v>728</v>
      </c>
      <c r="Y22" s="214" t="s">
        <v>415</v>
      </c>
      <c r="Z22" s="214" t="s">
        <v>457</v>
      </c>
      <c r="AA22" s="214" t="s">
        <v>457</v>
      </c>
      <c r="AB22" s="214"/>
      <c r="AC22" s="216" t="s">
        <v>730</v>
      </c>
      <c r="AD22" s="213" t="s">
        <v>731</v>
      </c>
    </row>
    <row r="23" spans="2:30" s="22" customFormat="1" ht="15.75" customHeight="1" thickBot="1">
      <c r="B23" s="141"/>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59"/>
    </row>
    <row r="24" spans="2:30" s="22" customFormat="1" ht="39" customHeight="1" thickBot="1">
      <c r="B24" s="390" t="s">
        <v>450</v>
      </c>
      <c r="C24" s="391"/>
      <c r="D24" s="391"/>
      <c r="E24" s="392"/>
      <c r="F24" s="382" t="s">
        <v>705</v>
      </c>
      <c r="G24" s="383"/>
      <c r="H24" s="383"/>
      <c r="I24" s="383"/>
      <c r="J24" s="383"/>
      <c r="K24" s="383"/>
      <c r="L24" s="383"/>
      <c r="M24" s="383"/>
      <c r="N24" s="383"/>
      <c r="O24" s="383"/>
      <c r="P24" s="383"/>
      <c r="Q24" s="383"/>
      <c r="R24" s="383"/>
      <c r="S24" s="383"/>
      <c r="T24" s="384"/>
      <c r="U24" s="385" t="s">
        <v>397</v>
      </c>
      <c r="V24" s="386"/>
      <c r="W24" s="367" t="s">
        <v>606</v>
      </c>
      <c r="X24" s="368"/>
      <c r="Y24" s="368"/>
      <c r="Z24" s="368"/>
      <c r="AA24" s="368"/>
      <c r="AB24" s="368"/>
      <c r="AC24" s="368"/>
      <c r="AD24" s="369"/>
    </row>
  </sheetData>
  <mergeCells count="43">
    <mergeCell ref="B4:F8"/>
    <mergeCell ref="G4:AD5"/>
    <mergeCell ref="G6:P6"/>
    <mergeCell ref="Q6:AD6"/>
    <mergeCell ref="G7:P7"/>
    <mergeCell ref="Q7:AD7"/>
    <mergeCell ref="G8:H8"/>
    <mergeCell ref="I8:K8"/>
    <mergeCell ref="L8:P8"/>
    <mergeCell ref="Q8:AD8"/>
    <mergeCell ref="B9:AD9"/>
    <mergeCell ref="B10:B11"/>
    <mergeCell ref="C10:C11"/>
    <mergeCell ref="D10:D11"/>
    <mergeCell ref="E10:E11"/>
    <mergeCell ref="F10:F11"/>
    <mergeCell ref="G10:I10"/>
    <mergeCell ref="J10:J11"/>
    <mergeCell ref="K10:M10"/>
    <mergeCell ref="N10:T10"/>
    <mergeCell ref="V10:Y10"/>
    <mergeCell ref="Z10:AD10"/>
    <mergeCell ref="B12:B22"/>
    <mergeCell ref="C12:C22"/>
    <mergeCell ref="D12:D22"/>
    <mergeCell ref="E12:E22"/>
    <mergeCell ref="F12:F22"/>
    <mergeCell ref="AC12:AC13"/>
    <mergeCell ref="AD12:AD13"/>
    <mergeCell ref="J14:J18"/>
    <mergeCell ref="AD14:AD18"/>
    <mergeCell ref="B24:E24"/>
    <mergeCell ref="F24:T24"/>
    <mergeCell ref="U24:V24"/>
    <mergeCell ref="J19:J21"/>
    <mergeCell ref="X19:X21"/>
    <mergeCell ref="W24:AD24"/>
    <mergeCell ref="X14:X18"/>
    <mergeCell ref="Y14:Y18"/>
    <mergeCell ref="Z14:Z18"/>
    <mergeCell ref="AA14:AA18"/>
    <mergeCell ref="AB14:AB18"/>
    <mergeCell ref="AC14:AC18"/>
  </mergeCells>
  <conditionalFormatting sqref="Q12:Q22">
    <cfRule type="containsText" dxfId="129" priority="8" operator="containsText" text="MUY ALTO">
      <formula>NOT(ISERROR(SEARCH("MUY ALTO",Q12)))</formula>
    </cfRule>
    <cfRule type="containsText" dxfId="128" priority="9" operator="containsText" text="ALTO">
      <formula>NOT(ISERROR(SEARCH("ALTO",Q12)))</formula>
    </cfRule>
    <cfRule type="containsText" dxfId="127" priority="10" operator="containsText" text="MEDIO">
      <formula>NOT(ISERROR(SEARCH("MEDIO",Q12)))</formula>
    </cfRule>
    <cfRule type="containsText" dxfId="126" priority="11" operator="containsText" text="BAJO">
      <formula>NOT(ISERROR(SEARCH("BAJO",Q12)))</formula>
    </cfRule>
  </conditionalFormatting>
  <conditionalFormatting sqref="T12:T22">
    <cfRule type="containsText" dxfId="125" priority="1" operator="containsText" text="Nivel 3">
      <formula>NOT(ISERROR(SEARCH("Nivel 3",T12)))</formula>
    </cfRule>
    <cfRule type="containsText" dxfId="124" priority="2" operator="containsText" text="Nivel 2">
      <formula>NOT(ISERROR(SEARCH("Nivel 2",T12)))</formula>
    </cfRule>
    <cfRule type="containsText" dxfId="123" priority="3" operator="containsText" text="Nivel 4">
      <formula>NOT(ISERROR(SEARCH("Nivel 4",T12)))</formula>
    </cfRule>
    <cfRule type="containsText" priority="4" operator="containsText" text="Nivel 4">
      <formula>NOT(ISERROR(SEARCH("Nivel 4",T12)))</formula>
    </cfRule>
    <cfRule type="containsText" dxfId="122" priority="5" operator="containsText" text="Nivel 3">
      <formula>NOT(ISERROR(SEARCH("Nivel 3",T12)))</formula>
    </cfRule>
    <cfRule type="containsText" dxfId="121" priority="6" operator="containsText" text="Nivel 3">
      <formula>NOT(ISERROR(SEARCH("Nivel 3",T12)))</formula>
    </cfRule>
    <cfRule type="containsText" dxfId="120" priority="7" operator="containsText" text="Nivel 1">
      <formula>NOT(ISERROR(SEARCH("Nivel 1",T12)))</formula>
    </cfRule>
  </conditionalFormatting>
  <dataValidations count="4">
    <dataValidation type="list" allowBlank="1" showInputMessage="1" showErrorMessage="1" sqref="I12:I22">
      <formula1>ri</formula1>
    </dataValidation>
    <dataValidation type="list" allowBlank="1" showInputMessage="1" showErrorMessage="1" sqref="R12:R22">
      <formula1>NC</formula1>
    </dataValidation>
    <dataValidation type="list" allowBlank="1" showInputMessage="1" showErrorMessage="1" sqref="O12:O22">
      <formula1>NE</formula1>
    </dataValidation>
    <dataValidation type="list" allowBlank="1" showInputMessage="1" showErrorMessage="1" sqref="N12:N22">
      <formula1>ND</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2:AD24"/>
  <sheetViews>
    <sheetView topLeftCell="A15" zoomScale="50" zoomScaleNormal="50" workbookViewId="0">
      <selection activeCell="G23" sqref="G23"/>
    </sheetView>
  </sheetViews>
  <sheetFormatPr baseColWidth="10" defaultRowHeight="12.75"/>
  <cols>
    <col min="2" max="4" width="6.5703125" customWidth="1"/>
    <col min="7" max="7" width="18.7109375" customWidth="1"/>
    <col min="8" max="8" width="23.5703125" customWidth="1"/>
    <col min="9" max="9" width="21.42578125" customWidth="1"/>
    <col min="10" max="10" width="21" customWidth="1"/>
    <col min="11" max="11" width="15.42578125" customWidth="1"/>
    <col min="12" max="12" width="15.7109375" customWidth="1"/>
    <col min="13" max="13" width="20.140625" customWidth="1"/>
    <col min="14" max="15" width="6.42578125" customWidth="1"/>
    <col min="16" max="16" width="7.85546875" customWidth="1"/>
    <col min="18" max="19" width="8" customWidth="1"/>
    <col min="20" max="20" width="11.42578125" customWidth="1"/>
    <col min="21" max="21" width="18" customWidth="1"/>
    <col min="22" max="22" width="8" customWidth="1"/>
    <col min="23" max="23" width="14.7109375" customWidth="1"/>
    <col min="24" max="24" width="21.7109375" customWidth="1"/>
    <col min="25" max="25" width="8.28515625" customWidth="1"/>
    <col min="26" max="27" width="6.85546875" customWidth="1"/>
    <col min="28" max="28" width="17.5703125" customWidth="1"/>
    <col min="29" max="29" width="41.85546875" customWidth="1"/>
    <col min="30" max="30" width="21" customWidth="1"/>
  </cols>
  <sheetData>
    <row r="2" spans="1:30" ht="13.5" thickBot="1"/>
    <row r="3" spans="1:30" s="22" customFormat="1" ht="21.75" customHeight="1">
      <c r="A3" s="140"/>
      <c r="B3" s="328"/>
      <c r="C3" s="329"/>
      <c r="D3" s="329"/>
      <c r="E3" s="329"/>
      <c r="F3" s="329"/>
      <c r="G3" s="339" t="s">
        <v>593</v>
      </c>
      <c r="H3" s="340"/>
      <c r="I3" s="340"/>
      <c r="J3" s="340"/>
      <c r="K3" s="340"/>
      <c r="L3" s="340"/>
      <c r="M3" s="340"/>
      <c r="N3" s="340"/>
      <c r="O3" s="340"/>
      <c r="P3" s="340"/>
      <c r="Q3" s="340"/>
      <c r="R3" s="340"/>
      <c r="S3" s="340"/>
      <c r="T3" s="340"/>
      <c r="U3" s="340"/>
      <c r="V3" s="340"/>
      <c r="W3" s="340"/>
      <c r="X3" s="340"/>
      <c r="Y3" s="340"/>
      <c r="Z3" s="340"/>
      <c r="AA3" s="340"/>
      <c r="AB3" s="340"/>
      <c r="AC3" s="340"/>
      <c r="AD3" s="341"/>
    </row>
    <row r="4" spans="1:30" s="22" customFormat="1" ht="20.25" customHeight="1">
      <c r="A4" s="140"/>
      <c r="B4" s="330"/>
      <c r="C4" s="331"/>
      <c r="D4" s="331"/>
      <c r="E4" s="331"/>
      <c r="F4" s="331"/>
      <c r="G4" s="342"/>
      <c r="H4" s="343"/>
      <c r="I4" s="343"/>
      <c r="J4" s="343"/>
      <c r="K4" s="343"/>
      <c r="L4" s="343"/>
      <c r="M4" s="343"/>
      <c r="N4" s="343"/>
      <c r="O4" s="343"/>
      <c r="P4" s="343"/>
      <c r="Q4" s="343"/>
      <c r="R4" s="343"/>
      <c r="S4" s="343"/>
      <c r="T4" s="343"/>
      <c r="U4" s="343"/>
      <c r="V4" s="343"/>
      <c r="W4" s="343"/>
      <c r="X4" s="343"/>
      <c r="Y4" s="343"/>
      <c r="Z4" s="343"/>
      <c r="AA4" s="343"/>
      <c r="AB4" s="343"/>
      <c r="AC4" s="343"/>
      <c r="AD4" s="344"/>
    </row>
    <row r="5" spans="1:30" s="22" customFormat="1" ht="27.75" customHeight="1">
      <c r="A5" s="140"/>
      <c r="B5" s="330"/>
      <c r="C5" s="331"/>
      <c r="D5" s="331"/>
      <c r="E5" s="331"/>
      <c r="F5" s="331"/>
      <c r="G5" s="334" t="s">
        <v>479</v>
      </c>
      <c r="H5" s="335"/>
      <c r="I5" s="335"/>
      <c r="J5" s="335"/>
      <c r="K5" s="335"/>
      <c r="L5" s="335"/>
      <c r="M5" s="335"/>
      <c r="N5" s="335"/>
      <c r="O5" s="335"/>
      <c r="P5" s="336"/>
      <c r="Q5" s="337" t="s">
        <v>480</v>
      </c>
      <c r="R5" s="337"/>
      <c r="S5" s="337"/>
      <c r="T5" s="337"/>
      <c r="U5" s="337"/>
      <c r="V5" s="337"/>
      <c r="W5" s="337"/>
      <c r="X5" s="337"/>
      <c r="Y5" s="337"/>
      <c r="Z5" s="337"/>
      <c r="AA5" s="337"/>
      <c r="AB5" s="337"/>
      <c r="AC5" s="337"/>
      <c r="AD5" s="338"/>
    </row>
    <row r="6" spans="1:30" s="22" customFormat="1" ht="41.25" customHeight="1">
      <c r="A6" s="140"/>
      <c r="B6" s="330"/>
      <c r="C6" s="331"/>
      <c r="D6" s="331"/>
      <c r="E6" s="331"/>
      <c r="F6" s="331"/>
      <c r="G6" s="350" t="s">
        <v>482</v>
      </c>
      <c r="H6" s="346"/>
      <c r="I6" s="346"/>
      <c r="J6" s="346"/>
      <c r="K6" s="346"/>
      <c r="L6" s="346"/>
      <c r="M6" s="346"/>
      <c r="N6" s="346"/>
      <c r="O6" s="346"/>
      <c r="P6" s="351"/>
      <c r="Q6" s="346" t="s">
        <v>481</v>
      </c>
      <c r="R6" s="346"/>
      <c r="S6" s="346"/>
      <c r="T6" s="346"/>
      <c r="U6" s="346"/>
      <c r="V6" s="346"/>
      <c r="W6" s="346"/>
      <c r="X6" s="346"/>
      <c r="Y6" s="346"/>
      <c r="Z6" s="346"/>
      <c r="AA6" s="346"/>
      <c r="AB6" s="346"/>
      <c r="AC6" s="346"/>
      <c r="AD6" s="347"/>
    </row>
    <row r="7" spans="1:30" s="22" customFormat="1" ht="18.75" customHeight="1">
      <c r="A7" s="140"/>
      <c r="B7" s="332"/>
      <c r="C7" s="333"/>
      <c r="D7" s="333"/>
      <c r="E7" s="333"/>
      <c r="F7" s="333"/>
      <c r="G7" s="352" t="s">
        <v>485</v>
      </c>
      <c r="H7" s="353"/>
      <c r="I7" s="352" t="s">
        <v>486</v>
      </c>
      <c r="J7" s="353"/>
      <c r="K7" s="353"/>
      <c r="L7" s="354" t="s">
        <v>484</v>
      </c>
      <c r="M7" s="355"/>
      <c r="N7" s="355"/>
      <c r="O7" s="355"/>
      <c r="P7" s="356"/>
      <c r="Q7" s="348" t="s">
        <v>594</v>
      </c>
      <c r="R7" s="348"/>
      <c r="S7" s="348"/>
      <c r="T7" s="348"/>
      <c r="U7" s="348"/>
      <c r="V7" s="348"/>
      <c r="W7" s="348"/>
      <c r="X7" s="348"/>
      <c r="Y7" s="348"/>
      <c r="Z7" s="348"/>
      <c r="AA7" s="348"/>
      <c r="AB7" s="348"/>
      <c r="AC7" s="348"/>
      <c r="AD7" s="349"/>
    </row>
    <row r="8" spans="1:30" s="22" customFormat="1" ht="23.25" customHeight="1" thickBot="1">
      <c r="A8" s="140"/>
      <c r="B8" s="345" t="s">
        <v>786</v>
      </c>
      <c r="C8" s="343"/>
      <c r="D8" s="343"/>
      <c r="E8" s="343"/>
      <c r="F8" s="343"/>
      <c r="G8" s="343"/>
      <c r="H8" s="343"/>
      <c r="I8" s="343"/>
      <c r="J8" s="343"/>
      <c r="K8" s="343"/>
      <c r="L8" s="343"/>
      <c r="M8" s="343"/>
      <c r="N8" s="343"/>
      <c r="O8" s="343"/>
      <c r="P8" s="343"/>
      <c r="Q8" s="343"/>
      <c r="R8" s="343"/>
      <c r="S8" s="343"/>
      <c r="T8" s="343"/>
      <c r="U8" s="343"/>
      <c r="V8" s="343"/>
      <c r="W8" s="343"/>
      <c r="X8" s="343"/>
      <c r="Y8" s="343"/>
      <c r="Z8" s="343"/>
      <c r="AA8" s="343"/>
      <c r="AB8" s="343"/>
      <c r="AC8" s="343"/>
      <c r="AD8" s="344"/>
    </row>
    <row r="9" spans="1:30" s="22" customFormat="1" ht="63.75" customHeight="1" thickBot="1">
      <c r="B9" s="373" t="s">
        <v>8</v>
      </c>
      <c r="C9" s="363" t="s">
        <v>400</v>
      </c>
      <c r="D9" s="363" t="s">
        <v>6</v>
      </c>
      <c r="E9" s="363" t="s">
        <v>9</v>
      </c>
      <c r="F9" s="363" t="s">
        <v>411</v>
      </c>
      <c r="G9" s="387" t="s">
        <v>13</v>
      </c>
      <c r="H9" s="388"/>
      <c r="I9" s="389"/>
      <c r="J9" s="363" t="s">
        <v>12</v>
      </c>
      <c r="K9" s="387" t="s">
        <v>17</v>
      </c>
      <c r="L9" s="388"/>
      <c r="M9" s="389"/>
      <c r="N9" s="387" t="s">
        <v>26</v>
      </c>
      <c r="O9" s="388"/>
      <c r="P9" s="388"/>
      <c r="Q9" s="388"/>
      <c r="R9" s="388"/>
      <c r="S9" s="388"/>
      <c r="T9" s="389"/>
      <c r="U9" s="126" t="s">
        <v>27</v>
      </c>
      <c r="V9" s="370" t="s">
        <v>412</v>
      </c>
      <c r="W9" s="371"/>
      <c r="X9" s="371"/>
      <c r="Y9" s="372"/>
      <c r="Z9" s="370" t="s">
        <v>2</v>
      </c>
      <c r="AA9" s="371"/>
      <c r="AB9" s="371"/>
      <c r="AC9" s="371"/>
      <c r="AD9" s="372"/>
    </row>
    <row r="10" spans="1:30" s="22" customFormat="1" ht="134.25" customHeight="1">
      <c r="B10" s="405"/>
      <c r="C10" s="364"/>
      <c r="D10" s="364"/>
      <c r="E10" s="364"/>
      <c r="F10" s="364"/>
      <c r="G10" s="210" t="s">
        <v>443</v>
      </c>
      <c r="H10" s="210" t="s">
        <v>14</v>
      </c>
      <c r="I10" s="210" t="s">
        <v>15</v>
      </c>
      <c r="J10" s="364"/>
      <c r="K10" s="210" t="s">
        <v>16</v>
      </c>
      <c r="L10" s="210" t="s">
        <v>18</v>
      </c>
      <c r="M10" s="115" t="s">
        <v>19</v>
      </c>
      <c r="N10" s="82" t="s">
        <v>21</v>
      </c>
      <c r="O10" s="116" t="s">
        <v>22</v>
      </c>
      <c r="P10" s="82" t="s">
        <v>20</v>
      </c>
      <c r="Q10" s="116" t="s">
        <v>23</v>
      </c>
      <c r="R10" s="82" t="s">
        <v>31</v>
      </c>
      <c r="S10" s="116" t="s">
        <v>24</v>
      </c>
      <c r="T10" s="82" t="s">
        <v>25</v>
      </c>
      <c r="U10" s="116" t="s">
        <v>28</v>
      </c>
      <c r="V10" s="82" t="s">
        <v>29</v>
      </c>
      <c r="W10" s="225" t="s">
        <v>765</v>
      </c>
      <c r="X10" s="82" t="s">
        <v>30</v>
      </c>
      <c r="Y10" s="82" t="s">
        <v>413</v>
      </c>
      <c r="Z10" s="83" t="s">
        <v>3</v>
      </c>
      <c r="AA10" s="83" t="s">
        <v>4</v>
      </c>
      <c r="AB10" s="83" t="s">
        <v>5</v>
      </c>
      <c r="AC10" s="83" t="s">
        <v>203</v>
      </c>
      <c r="AD10" s="83" t="s">
        <v>1</v>
      </c>
    </row>
    <row r="11" spans="1:30" s="22" customFormat="1" ht="75" customHeight="1">
      <c r="B11" s="322" t="s">
        <v>471</v>
      </c>
      <c r="C11" s="394"/>
      <c r="D11" s="322"/>
      <c r="E11" s="322"/>
      <c r="F11" s="395" t="s">
        <v>415</v>
      </c>
      <c r="G11" s="214" t="s">
        <v>106</v>
      </c>
      <c r="H11" s="398" t="s">
        <v>761</v>
      </c>
      <c r="I11" s="214" t="s">
        <v>92</v>
      </c>
      <c r="J11" s="106" t="s">
        <v>422</v>
      </c>
      <c r="K11" s="106" t="s">
        <v>416</v>
      </c>
      <c r="L11" s="106" t="s">
        <v>764</v>
      </c>
      <c r="M11" s="214" t="s">
        <v>418</v>
      </c>
      <c r="N11" s="214">
        <v>10</v>
      </c>
      <c r="O11" s="214">
        <v>3</v>
      </c>
      <c r="P11" s="117">
        <f t="shared" ref="P11:P24" si="0">N11*O11</f>
        <v>30</v>
      </c>
      <c r="Q11" s="118" t="str">
        <f t="shared" ref="Q11:Q24" si="1">IF(AND(P11&gt;9,P11&lt;21),"ALTO",IF(AND(P11&gt;23),"MUY ALTO",IF(AND(P11&gt;5,P11&lt;9),"MEDIO","BAJO")))</f>
        <v>MUY ALTO</v>
      </c>
      <c r="R11" s="211">
        <v>10</v>
      </c>
      <c r="S11" s="211">
        <f t="shared" ref="S11:S24" si="2">P11*R11</f>
        <v>300</v>
      </c>
      <c r="T11" s="118" t="str">
        <f t="shared" ref="T11:T24" si="3">IF(AND(S11&gt;149,S11&lt;501),"Nivel 2",IF(AND(S11&gt;599),"Nivel 1",IF(AND(S11&gt;39,S11&lt;121),"Nivel 3","Nivel 4")))</f>
        <v>Nivel 2</v>
      </c>
      <c r="U11" s="120" t="str">
        <f t="shared" ref="U11:U24" si="4">IF(AND(S11&gt;149,S11&lt;501),"No Aceptable o Aceptable con control específico",IF(AND(S11&gt;599),"No Aceptable",IF(AND(S11&gt;39,S11&lt;121),"Aceptable","Aceptable")))</f>
        <v>No Aceptable o Aceptable con control específico</v>
      </c>
      <c r="V11" s="214">
        <v>6</v>
      </c>
      <c r="W11" s="224" t="s">
        <v>766</v>
      </c>
      <c r="X11" s="214" t="s">
        <v>456</v>
      </c>
      <c r="Y11" s="214" t="s">
        <v>415</v>
      </c>
      <c r="Z11" s="214" t="s">
        <v>457</v>
      </c>
      <c r="AA11" s="214" t="s">
        <v>457</v>
      </c>
      <c r="AB11" s="214" t="s">
        <v>457</v>
      </c>
      <c r="AC11" s="406" t="s">
        <v>767</v>
      </c>
      <c r="AD11" s="398" t="s">
        <v>768</v>
      </c>
    </row>
    <row r="12" spans="1:30" s="22" customFormat="1" ht="75" customHeight="1">
      <c r="B12" s="322"/>
      <c r="C12" s="394"/>
      <c r="D12" s="322"/>
      <c r="E12" s="322"/>
      <c r="F12" s="395"/>
      <c r="G12" s="228" t="s">
        <v>799</v>
      </c>
      <c r="H12" s="399"/>
      <c r="I12" s="228" t="s">
        <v>92</v>
      </c>
      <c r="J12" s="106"/>
      <c r="K12" s="106"/>
      <c r="L12" s="106"/>
      <c r="M12" s="228"/>
      <c r="N12" s="228"/>
      <c r="O12" s="228"/>
      <c r="P12" s="117"/>
      <c r="Q12" s="118"/>
      <c r="R12" s="231"/>
      <c r="S12" s="231"/>
      <c r="T12" s="118"/>
      <c r="U12" s="120"/>
      <c r="V12" s="228"/>
      <c r="W12" s="224"/>
      <c r="X12" s="228"/>
      <c r="Y12" s="228"/>
      <c r="Z12" s="228"/>
      <c r="AA12" s="228"/>
      <c r="AB12" s="228"/>
      <c r="AC12" s="407"/>
      <c r="AD12" s="399"/>
    </row>
    <row r="13" spans="1:30" s="22" customFormat="1" ht="75" customHeight="1">
      <c r="B13" s="322"/>
      <c r="C13" s="394"/>
      <c r="D13" s="322"/>
      <c r="E13" s="322"/>
      <c r="F13" s="395"/>
      <c r="G13" s="228" t="s">
        <v>800</v>
      </c>
      <c r="H13" s="399"/>
      <c r="I13" s="228" t="s">
        <v>92</v>
      </c>
      <c r="J13" s="106"/>
      <c r="K13" s="106"/>
      <c r="L13" s="106"/>
      <c r="M13" s="228"/>
      <c r="N13" s="228"/>
      <c r="O13" s="228"/>
      <c r="P13" s="117"/>
      <c r="Q13" s="118"/>
      <c r="R13" s="231"/>
      <c r="S13" s="231"/>
      <c r="T13" s="118"/>
      <c r="U13" s="120"/>
      <c r="V13" s="228"/>
      <c r="W13" s="224"/>
      <c r="X13" s="228"/>
      <c r="Y13" s="228"/>
      <c r="Z13" s="228"/>
      <c r="AA13" s="228"/>
      <c r="AB13" s="228"/>
      <c r="AC13" s="407"/>
      <c r="AD13" s="399"/>
    </row>
    <row r="14" spans="1:30" s="22" customFormat="1" ht="75" customHeight="1">
      <c r="B14" s="322"/>
      <c r="C14" s="394"/>
      <c r="D14" s="322"/>
      <c r="E14" s="322"/>
      <c r="F14" s="395"/>
      <c r="G14" s="214" t="s">
        <v>762</v>
      </c>
      <c r="H14" s="399"/>
      <c r="I14" s="214" t="s">
        <v>92</v>
      </c>
      <c r="J14" s="106" t="s">
        <v>763</v>
      </c>
      <c r="K14" s="106" t="s">
        <v>416</v>
      </c>
      <c r="L14" s="106" t="s">
        <v>764</v>
      </c>
      <c r="M14" s="214" t="s">
        <v>418</v>
      </c>
      <c r="N14" s="214">
        <v>10</v>
      </c>
      <c r="O14" s="214">
        <v>3</v>
      </c>
      <c r="P14" s="117">
        <f>N14*O14</f>
        <v>30</v>
      </c>
      <c r="Q14" s="118" t="str">
        <f t="shared" si="1"/>
        <v>MUY ALTO</v>
      </c>
      <c r="R14" s="211">
        <v>10</v>
      </c>
      <c r="S14" s="211">
        <f>P14*R14</f>
        <v>300</v>
      </c>
      <c r="T14" s="118" t="str">
        <f t="shared" si="3"/>
        <v>Nivel 2</v>
      </c>
      <c r="U14" s="120" t="str">
        <f t="shared" si="4"/>
        <v>No Aceptable o Aceptable con control específico</v>
      </c>
      <c r="V14" s="214">
        <v>6</v>
      </c>
      <c r="W14" s="224" t="s">
        <v>766</v>
      </c>
      <c r="X14" s="214" t="s">
        <v>459</v>
      </c>
      <c r="Y14" s="214"/>
      <c r="Z14" s="214"/>
      <c r="AA14" s="214"/>
      <c r="AB14" s="214"/>
      <c r="AC14" s="407"/>
      <c r="AD14" s="399"/>
    </row>
    <row r="15" spans="1:30" s="22" customFormat="1" ht="58.5" customHeight="1">
      <c r="B15" s="322"/>
      <c r="C15" s="394"/>
      <c r="D15" s="322"/>
      <c r="E15" s="322"/>
      <c r="F15" s="395"/>
      <c r="G15" s="214" t="s">
        <v>419</v>
      </c>
      <c r="H15" s="400"/>
      <c r="I15" s="214" t="s">
        <v>92</v>
      </c>
      <c r="J15" s="214" t="s">
        <v>420</v>
      </c>
      <c r="K15" s="106" t="s">
        <v>416</v>
      </c>
      <c r="L15" s="106" t="s">
        <v>764</v>
      </c>
      <c r="M15" s="106" t="s">
        <v>421</v>
      </c>
      <c r="N15" s="214">
        <v>10</v>
      </c>
      <c r="O15" s="214">
        <v>3</v>
      </c>
      <c r="P15" s="117">
        <f t="shared" si="0"/>
        <v>30</v>
      </c>
      <c r="Q15" s="118" t="str">
        <f t="shared" si="1"/>
        <v>MUY ALTO</v>
      </c>
      <c r="R15" s="211">
        <v>10</v>
      </c>
      <c r="S15" s="211">
        <f t="shared" si="2"/>
        <v>300</v>
      </c>
      <c r="T15" s="118" t="str">
        <f t="shared" si="3"/>
        <v>Nivel 2</v>
      </c>
      <c r="U15" s="120" t="str">
        <f t="shared" si="4"/>
        <v>No Aceptable o Aceptable con control específico</v>
      </c>
      <c r="V15" s="214">
        <v>6</v>
      </c>
      <c r="W15" s="224" t="s">
        <v>766</v>
      </c>
      <c r="X15" s="214" t="s">
        <v>459</v>
      </c>
      <c r="Y15" s="214" t="s">
        <v>415</v>
      </c>
      <c r="Z15" s="214" t="s">
        <v>457</v>
      </c>
      <c r="AA15" s="214" t="s">
        <v>457</v>
      </c>
      <c r="AB15" s="214" t="s">
        <v>457</v>
      </c>
      <c r="AC15" s="408"/>
      <c r="AD15" s="400"/>
    </row>
    <row r="16" spans="1:30" s="22" customFormat="1" ht="107.25" customHeight="1">
      <c r="B16" s="322"/>
      <c r="C16" s="394"/>
      <c r="D16" s="322"/>
      <c r="E16" s="322"/>
      <c r="F16" s="395"/>
      <c r="G16" s="179" t="s">
        <v>769</v>
      </c>
      <c r="H16" s="149" t="s">
        <v>801</v>
      </c>
      <c r="I16" s="214" t="s">
        <v>94</v>
      </c>
      <c r="J16" s="180" t="s">
        <v>611</v>
      </c>
      <c r="K16" s="179" t="s">
        <v>229</v>
      </c>
      <c r="L16" s="179" t="s">
        <v>229</v>
      </c>
      <c r="M16" s="106" t="s">
        <v>770</v>
      </c>
      <c r="N16" s="214">
        <v>2</v>
      </c>
      <c r="O16" s="214">
        <v>3</v>
      </c>
      <c r="P16" s="117">
        <f>N16*O16</f>
        <v>6</v>
      </c>
      <c r="Q16" s="118" t="str">
        <f t="shared" si="1"/>
        <v>MEDIO</v>
      </c>
      <c r="R16" s="211">
        <v>10</v>
      </c>
      <c r="S16" s="211">
        <f t="shared" si="2"/>
        <v>60</v>
      </c>
      <c r="T16" s="118" t="str">
        <f t="shared" si="3"/>
        <v>Nivel 3</v>
      </c>
      <c r="U16" s="119" t="str">
        <f t="shared" si="4"/>
        <v>Aceptable</v>
      </c>
      <c r="V16" s="214">
        <v>6</v>
      </c>
      <c r="W16" s="224" t="s">
        <v>766</v>
      </c>
      <c r="X16" s="193" t="s">
        <v>612</v>
      </c>
      <c r="Y16" s="214" t="s">
        <v>415</v>
      </c>
      <c r="Z16" s="214"/>
      <c r="AA16" s="214"/>
      <c r="AB16" s="214" t="s">
        <v>613</v>
      </c>
      <c r="AC16" s="212" t="s">
        <v>614</v>
      </c>
      <c r="AD16" s="214" t="s">
        <v>752</v>
      </c>
    </row>
    <row r="17" spans="2:30" s="22" customFormat="1" ht="58.5" customHeight="1">
      <c r="B17" s="322"/>
      <c r="C17" s="394"/>
      <c r="D17" s="322"/>
      <c r="E17" s="322"/>
      <c r="F17" s="395"/>
      <c r="G17" s="214" t="s">
        <v>425</v>
      </c>
      <c r="H17" s="214" t="s">
        <v>451</v>
      </c>
      <c r="I17" s="214" t="s">
        <v>95</v>
      </c>
      <c r="J17" s="396" t="s">
        <v>426</v>
      </c>
      <c r="K17" s="214" t="s">
        <v>434</v>
      </c>
      <c r="L17" s="214" t="s">
        <v>434</v>
      </c>
      <c r="M17" s="214" t="s">
        <v>434</v>
      </c>
      <c r="N17" s="214">
        <v>6</v>
      </c>
      <c r="O17" s="214">
        <v>2</v>
      </c>
      <c r="P17" s="117">
        <f t="shared" si="0"/>
        <v>12</v>
      </c>
      <c r="Q17" s="118" t="str">
        <f t="shared" si="1"/>
        <v>ALTO</v>
      </c>
      <c r="R17" s="211">
        <v>25</v>
      </c>
      <c r="S17" s="211">
        <f t="shared" si="2"/>
        <v>300</v>
      </c>
      <c r="T17" s="118" t="str">
        <f t="shared" si="3"/>
        <v>Nivel 2</v>
      </c>
      <c r="U17" s="120" t="str">
        <f t="shared" si="4"/>
        <v>No Aceptable o Aceptable con control específico</v>
      </c>
      <c r="V17" s="214">
        <v>6</v>
      </c>
      <c r="W17" s="224" t="s">
        <v>766</v>
      </c>
      <c r="X17" s="401" t="s">
        <v>463</v>
      </c>
      <c r="Y17" s="401" t="s">
        <v>415</v>
      </c>
      <c r="Z17" s="401" t="s">
        <v>457</v>
      </c>
      <c r="AA17" s="401" t="s">
        <v>457</v>
      </c>
      <c r="AB17" s="401"/>
      <c r="AC17" s="396" t="s">
        <v>631</v>
      </c>
      <c r="AD17" s="401" t="s">
        <v>457</v>
      </c>
    </row>
    <row r="18" spans="2:30" s="22" customFormat="1" ht="58.5" customHeight="1">
      <c r="B18" s="322"/>
      <c r="C18" s="394"/>
      <c r="D18" s="322"/>
      <c r="E18" s="322"/>
      <c r="F18" s="395"/>
      <c r="G18" s="214" t="s">
        <v>427</v>
      </c>
      <c r="H18" s="214" t="s">
        <v>452</v>
      </c>
      <c r="I18" s="214" t="s">
        <v>95</v>
      </c>
      <c r="J18" s="396"/>
      <c r="K18" s="106" t="s">
        <v>416</v>
      </c>
      <c r="L18" s="106" t="s">
        <v>416</v>
      </c>
      <c r="M18" s="106" t="s">
        <v>416</v>
      </c>
      <c r="N18" s="214">
        <v>6</v>
      </c>
      <c r="O18" s="214">
        <v>2</v>
      </c>
      <c r="P18" s="117">
        <f t="shared" si="0"/>
        <v>12</v>
      </c>
      <c r="Q18" s="118" t="str">
        <f t="shared" si="1"/>
        <v>ALTO</v>
      </c>
      <c r="R18" s="211">
        <v>25</v>
      </c>
      <c r="S18" s="211">
        <f t="shared" si="2"/>
        <v>300</v>
      </c>
      <c r="T18" s="118" t="str">
        <f t="shared" si="3"/>
        <v>Nivel 2</v>
      </c>
      <c r="U18" s="120" t="str">
        <f t="shared" si="4"/>
        <v>No Aceptable o Aceptable con control específico</v>
      </c>
      <c r="V18" s="214">
        <v>6</v>
      </c>
      <c r="W18" s="224" t="s">
        <v>766</v>
      </c>
      <c r="X18" s="401"/>
      <c r="Y18" s="401"/>
      <c r="Z18" s="401"/>
      <c r="AA18" s="401"/>
      <c r="AB18" s="401"/>
      <c r="AC18" s="396"/>
      <c r="AD18" s="401"/>
    </row>
    <row r="19" spans="2:30" s="22" customFormat="1" ht="58.5" customHeight="1">
      <c r="B19" s="322"/>
      <c r="C19" s="394"/>
      <c r="D19" s="322"/>
      <c r="E19" s="322"/>
      <c r="F19" s="395"/>
      <c r="G19" s="214" t="s">
        <v>428</v>
      </c>
      <c r="H19" s="214" t="s">
        <v>453</v>
      </c>
      <c r="I19" s="214" t="s">
        <v>95</v>
      </c>
      <c r="J19" s="396"/>
      <c r="K19" s="106" t="s">
        <v>432</v>
      </c>
      <c r="L19" s="106" t="s">
        <v>416</v>
      </c>
      <c r="M19" s="106" t="s">
        <v>433</v>
      </c>
      <c r="N19" s="214">
        <v>6</v>
      </c>
      <c r="O19" s="214">
        <v>2</v>
      </c>
      <c r="P19" s="117">
        <f t="shared" si="0"/>
        <v>12</v>
      </c>
      <c r="Q19" s="118" t="str">
        <f t="shared" si="1"/>
        <v>ALTO</v>
      </c>
      <c r="R19" s="211">
        <v>25</v>
      </c>
      <c r="S19" s="211">
        <f t="shared" si="2"/>
        <v>300</v>
      </c>
      <c r="T19" s="118" t="str">
        <f t="shared" si="3"/>
        <v>Nivel 2</v>
      </c>
      <c r="U19" s="120" t="str">
        <f t="shared" si="4"/>
        <v>No Aceptable o Aceptable con control específico</v>
      </c>
      <c r="V19" s="214">
        <v>6</v>
      </c>
      <c r="W19" s="224" t="s">
        <v>766</v>
      </c>
      <c r="X19" s="401"/>
      <c r="Y19" s="401"/>
      <c r="Z19" s="401"/>
      <c r="AA19" s="401"/>
      <c r="AB19" s="401"/>
      <c r="AC19" s="396"/>
      <c r="AD19" s="401"/>
    </row>
    <row r="20" spans="2:30" s="22" customFormat="1" ht="58.5" customHeight="1">
      <c r="B20" s="322"/>
      <c r="C20" s="394"/>
      <c r="D20" s="322"/>
      <c r="E20" s="322"/>
      <c r="F20" s="395"/>
      <c r="G20" s="214" t="s">
        <v>430</v>
      </c>
      <c r="H20" s="214" t="s">
        <v>545</v>
      </c>
      <c r="I20" s="214" t="s">
        <v>95</v>
      </c>
      <c r="J20" s="396"/>
      <c r="K20" s="106" t="s">
        <v>431</v>
      </c>
      <c r="L20" s="106" t="s">
        <v>431</v>
      </c>
      <c r="M20" s="106" t="s">
        <v>431</v>
      </c>
      <c r="N20" s="214">
        <v>6</v>
      </c>
      <c r="O20" s="214">
        <v>2</v>
      </c>
      <c r="P20" s="117">
        <f t="shared" si="0"/>
        <v>12</v>
      </c>
      <c r="Q20" s="118" t="str">
        <f t="shared" si="1"/>
        <v>ALTO</v>
      </c>
      <c r="R20" s="211">
        <v>10</v>
      </c>
      <c r="S20" s="211">
        <f t="shared" si="2"/>
        <v>120</v>
      </c>
      <c r="T20" s="118" t="str">
        <f t="shared" si="3"/>
        <v>Nivel 3</v>
      </c>
      <c r="U20" s="119" t="str">
        <f t="shared" si="4"/>
        <v>Aceptable</v>
      </c>
      <c r="V20" s="214">
        <v>6</v>
      </c>
      <c r="W20" s="224" t="s">
        <v>766</v>
      </c>
      <c r="X20" s="401"/>
      <c r="Y20" s="401"/>
      <c r="Z20" s="401"/>
      <c r="AA20" s="401"/>
      <c r="AB20" s="401"/>
      <c r="AC20" s="396"/>
      <c r="AD20" s="401"/>
    </row>
    <row r="21" spans="2:30" s="22" customFormat="1" ht="58.5" customHeight="1">
      <c r="B21" s="322"/>
      <c r="C21" s="394"/>
      <c r="D21" s="322"/>
      <c r="E21" s="322"/>
      <c r="F21" s="395"/>
      <c r="G21" s="228" t="s">
        <v>802</v>
      </c>
      <c r="H21" s="228" t="s">
        <v>803</v>
      </c>
      <c r="I21" s="228" t="s">
        <v>96</v>
      </c>
      <c r="J21" s="230"/>
      <c r="K21" s="106"/>
      <c r="L21" s="106"/>
      <c r="M21" s="106"/>
      <c r="N21" s="228"/>
      <c r="O21" s="228"/>
      <c r="P21" s="117"/>
      <c r="Q21" s="118"/>
      <c r="R21" s="231"/>
      <c r="S21" s="231"/>
      <c r="T21" s="118"/>
      <c r="U21" s="119"/>
      <c r="V21" s="228"/>
      <c r="W21" s="224"/>
      <c r="X21" s="228"/>
      <c r="Y21" s="228"/>
      <c r="Z21" s="228"/>
      <c r="AA21" s="228"/>
      <c r="AB21" s="228"/>
      <c r="AC21" s="235"/>
      <c r="AD21" s="228"/>
    </row>
    <row r="22" spans="2:30" s="22" customFormat="1" ht="91.5" customHeight="1">
      <c r="B22" s="322"/>
      <c r="C22" s="394"/>
      <c r="D22" s="322"/>
      <c r="E22" s="322"/>
      <c r="F22" s="395"/>
      <c r="G22" s="214" t="s">
        <v>435</v>
      </c>
      <c r="H22" s="212" t="s">
        <v>771</v>
      </c>
      <c r="I22" s="214" t="s">
        <v>96</v>
      </c>
      <c r="J22" s="214" t="s">
        <v>772</v>
      </c>
      <c r="K22" s="106" t="s">
        <v>416</v>
      </c>
      <c r="L22" s="106" t="s">
        <v>416</v>
      </c>
      <c r="M22" s="214" t="s">
        <v>437</v>
      </c>
      <c r="N22" s="214">
        <v>2</v>
      </c>
      <c r="O22" s="214">
        <v>3</v>
      </c>
      <c r="P22" s="117">
        <f t="shared" si="0"/>
        <v>6</v>
      </c>
      <c r="Q22" s="118" t="str">
        <f t="shared" si="1"/>
        <v>MEDIO</v>
      </c>
      <c r="R22" s="211">
        <v>25</v>
      </c>
      <c r="S22" s="211">
        <f t="shared" si="2"/>
        <v>150</v>
      </c>
      <c r="T22" s="118" t="str">
        <f t="shared" si="3"/>
        <v>Nivel 2</v>
      </c>
      <c r="U22" s="120" t="str">
        <f t="shared" si="4"/>
        <v>No Aceptable o Aceptable con control específico</v>
      </c>
      <c r="V22" s="214">
        <v>6</v>
      </c>
      <c r="W22" s="224" t="s">
        <v>766</v>
      </c>
      <c r="X22" s="214" t="s">
        <v>464</v>
      </c>
      <c r="Y22" s="214" t="s">
        <v>415</v>
      </c>
      <c r="Z22" s="214"/>
      <c r="AA22" s="214"/>
      <c r="AB22" s="214"/>
      <c r="AC22" s="216" t="s">
        <v>654</v>
      </c>
      <c r="AD22" s="214" t="s">
        <v>457</v>
      </c>
    </row>
    <row r="23" spans="2:30" s="22" customFormat="1" ht="91.5" customHeight="1">
      <c r="B23" s="322"/>
      <c r="C23" s="394"/>
      <c r="D23" s="322"/>
      <c r="E23" s="322"/>
      <c r="F23" s="395"/>
      <c r="G23" s="228" t="s">
        <v>804</v>
      </c>
      <c r="H23" s="230" t="s">
        <v>805</v>
      </c>
      <c r="I23" s="228" t="s">
        <v>103</v>
      </c>
      <c r="J23" s="228"/>
      <c r="K23" s="106"/>
      <c r="L23" s="106"/>
      <c r="M23" s="228"/>
      <c r="N23" s="228"/>
      <c r="O23" s="228"/>
      <c r="P23" s="117"/>
      <c r="Q23" s="118"/>
      <c r="R23" s="231"/>
      <c r="S23" s="231"/>
      <c r="T23" s="118"/>
      <c r="U23" s="120"/>
      <c r="V23" s="228"/>
      <c r="W23" s="224"/>
      <c r="X23" s="228"/>
      <c r="Y23" s="228"/>
      <c r="Z23" s="228"/>
      <c r="AA23" s="228"/>
      <c r="AB23" s="228"/>
      <c r="AC23" s="235"/>
      <c r="AD23" s="228"/>
    </row>
    <row r="24" spans="2:30" s="22" customFormat="1" ht="67.5" customHeight="1">
      <c r="B24" s="322"/>
      <c r="C24" s="394"/>
      <c r="D24" s="322"/>
      <c r="E24" s="322"/>
      <c r="F24" s="395"/>
      <c r="G24" s="214" t="s">
        <v>725</v>
      </c>
      <c r="H24" s="214" t="s">
        <v>773</v>
      </c>
      <c r="I24" s="214" t="s">
        <v>103</v>
      </c>
      <c r="J24" s="214" t="s">
        <v>774</v>
      </c>
      <c r="K24" s="123" t="s">
        <v>416</v>
      </c>
      <c r="L24" s="123" t="s">
        <v>416</v>
      </c>
      <c r="M24" s="123" t="s">
        <v>416</v>
      </c>
      <c r="N24" s="214">
        <v>6</v>
      </c>
      <c r="O24" s="214">
        <v>2</v>
      </c>
      <c r="P24" s="117">
        <f t="shared" si="0"/>
        <v>12</v>
      </c>
      <c r="Q24" s="118" t="str">
        <f t="shared" si="1"/>
        <v>ALTO</v>
      </c>
      <c r="R24" s="211">
        <v>25</v>
      </c>
      <c r="S24" s="211">
        <f t="shared" si="2"/>
        <v>300</v>
      </c>
      <c r="T24" s="125" t="str">
        <f t="shared" si="3"/>
        <v>Nivel 2</v>
      </c>
      <c r="U24" s="120" t="str">
        <f t="shared" si="4"/>
        <v>No Aceptable o Aceptable con control específico</v>
      </c>
      <c r="V24" s="214">
        <v>6</v>
      </c>
      <c r="W24" s="224" t="s">
        <v>766</v>
      </c>
      <c r="X24" s="214" t="s">
        <v>468</v>
      </c>
      <c r="Y24" s="214" t="s">
        <v>415</v>
      </c>
      <c r="Z24" s="214" t="s">
        <v>457</v>
      </c>
      <c r="AA24" s="214" t="s">
        <v>457</v>
      </c>
      <c r="AB24" s="214"/>
      <c r="AC24" s="155" t="s">
        <v>775</v>
      </c>
      <c r="AD24" s="214" t="s">
        <v>457</v>
      </c>
    </row>
  </sheetData>
  <mergeCells count="38">
    <mergeCell ref="B3:F7"/>
    <mergeCell ref="G3:AD4"/>
    <mergeCell ref="G5:P5"/>
    <mergeCell ref="Q5:AD5"/>
    <mergeCell ref="G6:P6"/>
    <mergeCell ref="Q6:AD6"/>
    <mergeCell ref="G7:H7"/>
    <mergeCell ref="I7:K7"/>
    <mergeCell ref="L7:P7"/>
    <mergeCell ref="Q7:AD7"/>
    <mergeCell ref="B8:AD8"/>
    <mergeCell ref="B9:B10"/>
    <mergeCell ref="C9:C10"/>
    <mergeCell ref="D9:D10"/>
    <mergeCell ref="E9:E10"/>
    <mergeCell ref="F9:F10"/>
    <mergeCell ref="G9:I9"/>
    <mergeCell ref="J9:J10"/>
    <mergeCell ref="K9:M9"/>
    <mergeCell ref="N9:T9"/>
    <mergeCell ref="V9:Y9"/>
    <mergeCell ref="Z9:AD9"/>
    <mergeCell ref="B11:B24"/>
    <mergeCell ref="C11:C24"/>
    <mergeCell ref="D11:D24"/>
    <mergeCell ref="E11:E24"/>
    <mergeCell ref="F11:F24"/>
    <mergeCell ref="AC11:AC15"/>
    <mergeCell ref="AD11:AD15"/>
    <mergeCell ref="J17:J20"/>
    <mergeCell ref="AC17:AC20"/>
    <mergeCell ref="AD17:AD20"/>
    <mergeCell ref="AB17:AB20"/>
    <mergeCell ref="H11:H15"/>
    <mergeCell ref="X17:X20"/>
    <mergeCell ref="Y17:Y20"/>
    <mergeCell ref="Z17:Z20"/>
    <mergeCell ref="AA17:AA20"/>
  </mergeCells>
  <conditionalFormatting sqref="Q11:Q24">
    <cfRule type="containsText" dxfId="119" priority="8" operator="containsText" text="MUY ALTO">
      <formula>NOT(ISERROR(SEARCH("MUY ALTO",Q11)))</formula>
    </cfRule>
    <cfRule type="containsText" dxfId="118" priority="9" operator="containsText" text="ALTO">
      <formula>NOT(ISERROR(SEARCH("ALTO",Q11)))</formula>
    </cfRule>
    <cfRule type="containsText" dxfId="117" priority="10" operator="containsText" text="MEDIO">
      <formula>NOT(ISERROR(SEARCH("MEDIO",Q11)))</formula>
    </cfRule>
    <cfRule type="containsText" dxfId="116" priority="11" operator="containsText" text="BAJO">
      <formula>NOT(ISERROR(SEARCH("BAJO",Q11)))</formula>
    </cfRule>
  </conditionalFormatting>
  <conditionalFormatting sqref="T11:T24">
    <cfRule type="containsText" dxfId="115" priority="1" operator="containsText" text="Nivel 3">
      <formula>NOT(ISERROR(SEARCH("Nivel 3",T11)))</formula>
    </cfRule>
    <cfRule type="containsText" dxfId="114" priority="2" operator="containsText" text="Nivel 2">
      <formula>NOT(ISERROR(SEARCH("Nivel 2",T11)))</formula>
    </cfRule>
    <cfRule type="containsText" dxfId="113" priority="3" operator="containsText" text="Nivel 4">
      <formula>NOT(ISERROR(SEARCH("Nivel 4",T11)))</formula>
    </cfRule>
    <cfRule type="containsText" priority="4" operator="containsText" text="Nivel 4">
      <formula>NOT(ISERROR(SEARCH("Nivel 4",T11)))</formula>
    </cfRule>
    <cfRule type="containsText" dxfId="112" priority="5" operator="containsText" text="Nivel 3">
      <formula>NOT(ISERROR(SEARCH("Nivel 3",T11)))</formula>
    </cfRule>
    <cfRule type="containsText" dxfId="111" priority="6" operator="containsText" text="Nivel 3">
      <formula>NOT(ISERROR(SEARCH("Nivel 3",T11)))</formula>
    </cfRule>
    <cfRule type="containsText" dxfId="110" priority="7" operator="containsText" text="Nivel 1">
      <formula>NOT(ISERROR(SEARCH("Nivel 1",T11)))</formula>
    </cfRule>
  </conditionalFormatting>
  <dataValidations count="4">
    <dataValidation type="list" allowBlank="1" showInputMessage="1" showErrorMessage="1" sqref="I11:I24">
      <formula1>ri</formula1>
    </dataValidation>
    <dataValidation type="list" allowBlank="1" showInputMessage="1" showErrorMessage="1" sqref="R11:R24">
      <formula1>NC</formula1>
    </dataValidation>
    <dataValidation type="list" allowBlank="1" showInputMessage="1" showErrorMessage="1" sqref="O11:O24">
      <formula1>NE</formula1>
    </dataValidation>
    <dataValidation type="list" allowBlank="1" showInputMessage="1" showErrorMessage="1" sqref="N11:N24">
      <formula1>ND</formula1>
    </dataValidation>
  </dataValidations>
  <pageMargins left="0.7" right="0.7" top="0.75" bottom="0.75" header="0.3" footer="0.3"/>
  <pageSetup orientation="portrait" horizontalDpi="0" verticalDpi="0" r:id="rId1"/>
  <drawing r:id="rId2"/>
</worksheet>
</file>

<file path=xl/worksheets/sheet7.xml><?xml version="1.0" encoding="utf-8"?>
<worksheet xmlns="http://schemas.openxmlformats.org/spreadsheetml/2006/main" xmlns:r="http://schemas.openxmlformats.org/officeDocument/2006/relationships">
  <sheetPr>
    <tabColor theme="9" tint="0.39997558519241921"/>
  </sheetPr>
  <dimension ref="A1:AD26"/>
  <sheetViews>
    <sheetView topLeftCell="E18" zoomScale="60" zoomScaleNormal="60" workbookViewId="0">
      <selection activeCell="M16" sqref="M16"/>
    </sheetView>
  </sheetViews>
  <sheetFormatPr baseColWidth="10" defaultRowHeight="12.75"/>
  <cols>
    <col min="2" max="4" width="7.85546875" style="22" customWidth="1"/>
    <col min="5" max="5" width="19.85546875" style="22" customWidth="1"/>
    <col min="6" max="6" width="7.85546875" style="22" customWidth="1"/>
    <col min="7" max="7" width="23.5703125" style="22" customWidth="1"/>
    <col min="8" max="8" width="24" style="22" bestFit="1" customWidth="1"/>
    <col min="9" max="9" width="25.85546875" style="22" bestFit="1" customWidth="1"/>
    <col min="10" max="10" width="21.140625" style="22" bestFit="1" customWidth="1"/>
    <col min="11" max="11" width="18.5703125" style="22" bestFit="1" customWidth="1"/>
    <col min="12" max="12" width="18.7109375" style="22" customWidth="1"/>
    <col min="13" max="13" width="20.140625" style="22" customWidth="1"/>
    <col min="14" max="15" width="4.5703125" style="22" customWidth="1"/>
    <col min="16" max="16" width="6.28515625" style="22" customWidth="1"/>
    <col min="17" max="17" width="9.28515625" style="22" customWidth="1"/>
    <col min="18" max="18" width="5.5703125" style="22" bestFit="1" customWidth="1"/>
    <col min="19" max="19" width="7.42578125" style="22" customWidth="1"/>
    <col min="20" max="20" width="11.140625" style="22" customWidth="1"/>
    <col min="21" max="21" width="21.7109375" style="22" customWidth="1"/>
    <col min="22" max="22" width="7.28515625" style="22" customWidth="1"/>
    <col min="23" max="23" width="19.42578125" style="22" customWidth="1"/>
    <col min="24" max="24" width="21.140625" style="22" customWidth="1"/>
    <col min="25" max="25" width="10.7109375" style="22" customWidth="1"/>
    <col min="26" max="26" width="8.85546875" style="22" customWidth="1"/>
    <col min="27" max="27" width="9.140625" style="22" customWidth="1"/>
    <col min="28" max="28" width="22.140625" style="22" customWidth="1"/>
    <col min="29" max="29" width="50.7109375" style="22" customWidth="1"/>
    <col min="30" max="30" width="23.28515625" customWidth="1"/>
  </cols>
  <sheetData>
    <row r="1" spans="1:30" ht="13.5"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520</v>
      </c>
      <c r="J6" s="353"/>
      <c r="K6" s="353"/>
      <c r="L6" s="354" t="s">
        <v>627</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787</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81" t="s">
        <v>27</v>
      </c>
      <c r="V8" s="370" t="s">
        <v>412</v>
      </c>
      <c r="W8" s="371"/>
      <c r="X8" s="371"/>
      <c r="Y8" s="372"/>
      <c r="Z8" s="370" t="s">
        <v>2</v>
      </c>
      <c r="AA8" s="371"/>
      <c r="AB8" s="371"/>
      <c r="AC8" s="371"/>
      <c r="AD8" s="372"/>
    </row>
    <row r="9" spans="1:30" s="22" customFormat="1" ht="134.25" customHeight="1">
      <c r="B9" s="405"/>
      <c r="C9" s="364"/>
      <c r="D9" s="364"/>
      <c r="E9" s="364"/>
      <c r="F9" s="364"/>
      <c r="G9" s="108" t="s">
        <v>443</v>
      </c>
      <c r="H9" s="108" t="s">
        <v>14</v>
      </c>
      <c r="I9" s="108" t="s">
        <v>15</v>
      </c>
      <c r="J9" s="364"/>
      <c r="K9" s="108" t="s">
        <v>16</v>
      </c>
      <c r="L9" s="108" t="s">
        <v>18</v>
      </c>
      <c r="M9" s="115" t="s">
        <v>19</v>
      </c>
      <c r="N9" s="82" t="s">
        <v>21</v>
      </c>
      <c r="O9" s="116" t="s">
        <v>22</v>
      </c>
      <c r="P9" s="82" t="s">
        <v>20</v>
      </c>
      <c r="Q9" s="116" t="s">
        <v>23</v>
      </c>
      <c r="R9" s="82" t="s">
        <v>31</v>
      </c>
      <c r="S9" s="116" t="s">
        <v>24</v>
      </c>
      <c r="T9" s="82" t="s">
        <v>25</v>
      </c>
      <c r="U9" s="116" t="s">
        <v>28</v>
      </c>
      <c r="V9" s="82" t="s">
        <v>477</v>
      </c>
      <c r="W9" s="82" t="s">
        <v>708</v>
      </c>
      <c r="X9" s="82" t="s">
        <v>30</v>
      </c>
      <c r="Y9" s="82" t="s">
        <v>413</v>
      </c>
      <c r="Z9" s="83" t="s">
        <v>3</v>
      </c>
      <c r="AA9" s="83" t="s">
        <v>4</v>
      </c>
      <c r="AB9" s="83" t="s">
        <v>5</v>
      </c>
      <c r="AC9" s="83" t="s">
        <v>203</v>
      </c>
      <c r="AD9" s="83" t="s">
        <v>1</v>
      </c>
    </row>
    <row r="10" spans="1:30" s="22" customFormat="1" ht="75" customHeight="1">
      <c r="B10" s="322" t="s">
        <v>472</v>
      </c>
      <c r="C10" s="394" t="s">
        <v>558</v>
      </c>
      <c r="D10" s="322" t="s">
        <v>567</v>
      </c>
      <c r="E10" s="322" t="s">
        <v>552</v>
      </c>
      <c r="F10" s="395" t="s">
        <v>415</v>
      </c>
      <c r="G10" s="107" t="s">
        <v>106</v>
      </c>
      <c r="H10" s="107" t="s">
        <v>444</v>
      </c>
      <c r="I10" s="107" t="s">
        <v>92</v>
      </c>
      <c r="J10" s="106" t="s">
        <v>422</v>
      </c>
      <c r="K10" s="106" t="s">
        <v>416</v>
      </c>
      <c r="L10" s="106" t="s">
        <v>535</v>
      </c>
      <c r="M10" s="107" t="s">
        <v>418</v>
      </c>
      <c r="N10" s="107">
        <v>2</v>
      </c>
      <c r="O10" s="107">
        <v>4</v>
      </c>
      <c r="P10" s="117">
        <f t="shared" ref="P10:P24" si="0">N10*O10</f>
        <v>8</v>
      </c>
      <c r="Q10" s="118" t="str">
        <f>IF(AND(P10&gt;9,P10&lt;21),"ALTO",IF(AND(P10&gt;23),"MUY ALTO",IF(AND(P10&gt;5,P10&lt;9),"MEDIO","BAJO")))</f>
        <v>MEDIO</v>
      </c>
      <c r="R10" s="90">
        <v>25</v>
      </c>
      <c r="S10" s="90">
        <f t="shared" ref="S10:S24" si="1">P10*R10</f>
        <v>200</v>
      </c>
      <c r="T10" s="118" t="str">
        <f>IF(AND(S10&gt;149,S10&lt;501),"Nivel 2",IF(AND(S10&gt;599),"Nivel 1",IF(AND(S10&gt;39,S10&lt;121),"Nivel 3","Nivel 4")))</f>
        <v>Nivel 2</v>
      </c>
      <c r="U10" s="120" t="str">
        <f t="shared" ref="U10:U24" si="2">IF(AND(S10&gt;149,S10&lt;501),"No Aceptable o Aceptable con control específico",IF(AND(S10&gt;599),"No Aceptable",IF(AND(S10&gt;39,S10&lt;121),"Aceptable","Aceptable")))</f>
        <v>No Aceptable o Aceptable con control específico</v>
      </c>
      <c r="V10" s="107">
        <v>5</v>
      </c>
      <c r="W10" s="214" t="s">
        <v>754</v>
      </c>
      <c r="X10" s="107" t="s">
        <v>456</v>
      </c>
      <c r="Y10" s="107" t="s">
        <v>415</v>
      </c>
      <c r="Z10" s="107" t="s">
        <v>457</v>
      </c>
      <c r="AA10" s="107" t="s">
        <v>457</v>
      </c>
      <c r="AB10" s="107" t="s">
        <v>457</v>
      </c>
      <c r="AC10" s="396" t="s">
        <v>512</v>
      </c>
      <c r="AD10" s="401" t="s">
        <v>458</v>
      </c>
    </row>
    <row r="11" spans="1:30" s="22" customFormat="1" ht="58.5" customHeight="1">
      <c r="B11" s="322"/>
      <c r="C11" s="394"/>
      <c r="D11" s="322"/>
      <c r="E11" s="322"/>
      <c r="F11" s="395"/>
      <c r="G11" s="107" t="s">
        <v>419</v>
      </c>
      <c r="H11" s="107" t="s">
        <v>444</v>
      </c>
      <c r="I11" s="107" t="s">
        <v>92</v>
      </c>
      <c r="J11" s="107" t="s">
        <v>420</v>
      </c>
      <c r="K11" s="106" t="s">
        <v>416</v>
      </c>
      <c r="L11" s="106" t="s">
        <v>416</v>
      </c>
      <c r="M11" s="106" t="s">
        <v>421</v>
      </c>
      <c r="N11" s="107">
        <v>2</v>
      </c>
      <c r="O11" s="107">
        <v>4</v>
      </c>
      <c r="P11" s="117">
        <f t="shared" si="0"/>
        <v>8</v>
      </c>
      <c r="Q11" s="118" t="str">
        <f>IF(AND(P11&gt;9,P11&lt;21),"ALTO",IF(AND(P11&gt;23),"MUY ALTO",IF(AND(P11&gt;5,P11&lt;9),"MEDIO","BAJO")))</f>
        <v>MEDIO</v>
      </c>
      <c r="R11" s="90">
        <v>25</v>
      </c>
      <c r="S11" s="90">
        <f t="shared" si="1"/>
        <v>200</v>
      </c>
      <c r="T11" s="118" t="str">
        <f>IF(AND(S11&gt;149,S11&lt;501),"Nivel 2",IF(AND(S11&gt;599),"Nivel 1",IF(AND(S11&gt;39,S11&lt;121),"Nivel 3","Nivel 4")))</f>
        <v>Nivel 2</v>
      </c>
      <c r="U11" s="120" t="str">
        <f t="shared" si="2"/>
        <v>No Aceptable o Aceptable con control específico</v>
      </c>
      <c r="V11" s="172">
        <v>5</v>
      </c>
      <c r="W11" s="214" t="s">
        <v>754</v>
      </c>
      <c r="X11" s="107" t="s">
        <v>459</v>
      </c>
      <c r="Y11" s="107" t="s">
        <v>415</v>
      </c>
      <c r="Z11" s="107" t="s">
        <v>457</v>
      </c>
      <c r="AA11" s="107" t="s">
        <v>457</v>
      </c>
      <c r="AB11" s="107" t="s">
        <v>457</v>
      </c>
      <c r="AC11" s="396"/>
      <c r="AD11" s="401"/>
    </row>
    <row r="12" spans="1:30" s="22" customFormat="1" ht="95.25" customHeight="1">
      <c r="B12" s="322"/>
      <c r="C12" s="394"/>
      <c r="D12" s="322"/>
      <c r="E12" s="322"/>
      <c r="F12" s="395"/>
      <c r="G12" s="238" t="s">
        <v>478</v>
      </c>
      <c r="H12" s="238" t="s">
        <v>444</v>
      </c>
      <c r="I12" s="238" t="s">
        <v>92</v>
      </c>
      <c r="J12" s="145" t="s">
        <v>420</v>
      </c>
      <c r="K12" s="106" t="s">
        <v>416</v>
      </c>
      <c r="L12" s="106" t="s">
        <v>535</v>
      </c>
      <c r="M12" s="145" t="s">
        <v>418</v>
      </c>
      <c r="N12" s="107">
        <v>2</v>
      </c>
      <c r="O12" s="107">
        <v>4</v>
      </c>
      <c r="P12" s="117">
        <f t="shared" si="0"/>
        <v>8</v>
      </c>
      <c r="Q12" s="118" t="str">
        <f>IF(AND(P12&gt;9,P12&lt;21),"ALTO",IF(AND(P12&gt;23),"MUY ALTO",IF(AND(P12&gt;5,P12&lt;9),"MEDIO","BAJO")))</f>
        <v>MEDIO</v>
      </c>
      <c r="R12" s="146">
        <v>26</v>
      </c>
      <c r="S12" s="146">
        <f>P12*R12</f>
        <v>208</v>
      </c>
      <c r="T12" s="118" t="str">
        <f>IF(AND(S12&gt;149,S12&lt;501),"Nivel 2",IF(AND(S12&gt;599),"Nivel 1",IF(AND(S12&gt;39,S12&lt;121),"Nivel 3","Nivel 4")))</f>
        <v>Nivel 2</v>
      </c>
      <c r="U12" s="120" t="str">
        <f t="shared" si="2"/>
        <v>No Aceptable o Aceptable con control específico</v>
      </c>
      <c r="V12" s="172">
        <v>5</v>
      </c>
      <c r="W12" s="214" t="s">
        <v>754</v>
      </c>
      <c r="X12" s="150" t="s">
        <v>537</v>
      </c>
      <c r="Y12" s="151" t="s">
        <v>415</v>
      </c>
      <c r="Z12" s="150"/>
      <c r="AA12" s="150"/>
      <c r="AB12" s="150"/>
      <c r="AC12" s="150" t="s">
        <v>539</v>
      </c>
      <c r="AD12" s="152" t="s">
        <v>538</v>
      </c>
    </row>
    <row r="13" spans="1:30" s="22" customFormat="1" ht="92.25" customHeight="1">
      <c r="B13" s="322"/>
      <c r="C13" s="394"/>
      <c r="D13" s="322"/>
      <c r="E13" s="322" t="s">
        <v>556</v>
      </c>
      <c r="F13" s="395"/>
      <c r="G13" s="107" t="s">
        <v>476</v>
      </c>
      <c r="H13" s="172" t="s">
        <v>621</v>
      </c>
      <c r="I13" s="107" t="s">
        <v>93</v>
      </c>
      <c r="J13" s="149" t="s">
        <v>536</v>
      </c>
      <c r="K13" s="106" t="s">
        <v>416</v>
      </c>
      <c r="L13" s="106" t="s">
        <v>416</v>
      </c>
      <c r="M13" s="106" t="s">
        <v>416</v>
      </c>
      <c r="N13" s="145">
        <v>2</v>
      </c>
      <c r="O13" s="145">
        <v>4</v>
      </c>
      <c r="P13" s="117">
        <f>N13*O13</f>
        <v>8</v>
      </c>
      <c r="Q13" s="118" t="str">
        <f>IF(AND(P13&gt;9,P13&lt;21),"ALTO",IF(AND(P13&gt;23),"MUY ALTO",IF(AND(P13&gt;5,P13&lt;9),"MEDIO","BAJO")))</f>
        <v>MEDIO</v>
      </c>
      <c r="R13" s="146">
        <v>27</v>
      </c>
      <c r="S13" s="146">
        <f>P13*R13</f>
        <v>216</v>
      </c>
      <c r="T13" s="118" t="str">
        <f>IF(AND(S13&gt;149,S13&lt;501),"Nivel 2",IF(AND(S13&gt;599),"Nivel 1",IF(AND(S13&gt;39,S13&lt;121),"Nivel 3","Nivel 4")))</f>
        <v>Nivel 2</v>
      </c>
      <c r="U13" s="120" t="str">
        <f t="shared" si="2"/>
        <v>No Aceptable o Aceptable con control específico</v>
      </c>
      <c r="V13" s="172">
        <v>5</v>
      </c>
      <c r="W13" s="214" t="s">
        <v>754</v>
      </c>
      <c r="X13" s="153" t="s">
        <v>540</v>
      </c>
      <c r="Y13" s="154" t="s">
        <v>415</v>
      </c>
      <c r="Z13" s="155"/>
      <c r="AA13" s="155"/>
      <c r="AB13" s="153" t="s">
        <v>541</v>
      </c>
      <c r="AC13" s="153" t="s">
        <v>753</v>
      </c>
      <c r="AD13" s="156" t="s">
        <v>542</v>
      </c>
    </row>
    <row r="14" spans="1:30" s="22" customFormat="1" ht="89.25" customHeight="1">
      <c r="B14" s="322"/>
      <c r="C14" s="394"/>
      <c r="D14" s="322"/>
      <c r="E14" s="322"/>
      <c r="F14" s="395"/>
      <c r="G14" s="172" t="s">
        <v>615</v>
      </c>
      <c r="H14" s="172" t="s">
        <v>616</v>
      </c>
      <c r="I14" s="172" t="s">
        <v>93</v>
      </c>
      <c r="J14" s="107" t="s">
        <v>424</v>
      </c>
      <c r="K14" s="106" t="s">
        <v>416</v>
      </c>
      <c r="L14" s="106" t="s">
        <v>416</v>
      </c>
      <c r="M14" s="106" t="s">
        <v>416</v>
      </c>
      <c r="N14" s="107">
        <v>2</v>
      </c>
      <c r="O14" s="107">
        <v>3</v>
      </c>
      <c r="P14" s="117">
        <f t="shared" si="0"/>
        <v>6</v>
      </c>
      <c r="Q14" s="118" t="str">
        <f t="shared" ref="Q14:Q24" si="3">IF(AND(P14&gt;9,P14&lt;21),"ALTO",IF(AND(P14&gt;23),"MUY ALTO",IF(AND(P14&gt;5,P14&lt;9),"MEDIO","BAJO")))</f>
        <v>MEDIO</v>
      </c>
      <c r="R14" s="90">
        <v>10</v>
      </c>
      <c r="S14" s="90">
        <f t="shared" si="1"/>
        <v>60</v>
      </c>
      <c r="T14" s="118" t="str">
        <f t="shared" ref="T14:T24" si="4">IF(AND(S14&gt;149,S14&lt;501),"Nivel 2",IF(AND(S14&gt;599),"Nivel 1",IF(AND(S14&gt;39,S14&lt;121),"Nivel 3","Nivel 4")))</f>
        <v>Nivel 3</v>
      </c>
      <c r="U14" s="119" t="str">
        <f t="shared" si="2"/>
        <v>Aceptable</v>
      </c>
      <c r="V14" s="172">
        <v>5</v>
      </c>
      <c r="W14" s="214" t="s">
        <v>754</v>
      </c>
      <c r="X14" s="107" t="s">
        <v>460</v>
      </c>
      <c r="Y14" s="107" t="s">
        <v>461</v>
      </c>
      <c r="Z14" s="107"/>
      <c r="AA14" s="107"/>
      <c r="AB14" s="172" t="s">
        <v>618</v>
      </c>
      <c r="AC14" s="153" t="s">
        <v>617</v>
      </c>
      <c r="AD14" s="156" t="s">
        <v>542</v>
      </c>
    </row>
    <row r="15" spans="1:30" s="22" customFormat="1" ht="92.25" customHeight="1">
      <c r="B15" s="322"/>
      <c r="C15" s="394"/>
      <c r="D15" s="322"/>
      <c r="E15" s="320" t="s">
        <v>553</v>
      </c>
      <c r="F15" s="395"/>
      <c r="G15" s="228" t="s">
        <v>795</v>
      </c>
      <c r="H15" s="172" t="s">
        <v>622</v>
      </c>
      <c r="I15" s="172" t="s">
        <v>93</v>
      </c>
      <c r="J15" s="172" t="s">
        <v>623</v>
      </c>
      <c r="K15" s="106" t="s">
        <v>416</v>
      </c>
      <c r="L15" s="106" t="s">
        <v>416</v>
      </c>
      <c r="M15" s="106" t="s">
        <v>624</v>
      </c>
      <c r="N15" s="172">
        <v>2</v>
      </c>
      <c r="O15" s="172">
        <v>3</v>
      </c>
      <c r="P15" s="117">
        <f>N15*O15</f>
        <v>6</v>
      </c>
      <c r="Q15" s="118" t="str">
        <f>IF(AND(P15&gt;9,P15&lt;21),"ALTO",IF(AND(P15&gt;23),"MUY ALTO",IF(AND(P15&gt;5,P15&lt;9),"MEDIO","BAJO")))</f>
        <v>MEDIO</v>
      </c>
      <c r="R15" s="170">
        <v>10</v>
      </c>
      <c r="S15" s="170">
        <f>P15*R15</f>
        <v>60</v>
      </c>
      <c r="T15" s="118" t="str">
        <f>IF(AND(S15&gt;149,S15&lt;501),"Nivel 2",IF(AND(S15&gt;599),"Nivel 1",IF(AND(S15&gt;39,S15&lt;121),"Nivel 3","Nivel 4")))</f>
        <v>Nivel 3</v>
      </c>
      <c r="U15" s="119" t="str">
        <f>IF(AND(S15&gt;149,S15&lt;501),"No Aceptable o Aceptable con control específico",IF(AND(S15&gt;599),"No Aceptable",IF(AND(S15&gt;39,S15&lt;121),"Aceptable","Aceptable")))</f>
        <v>Aceptable</v>
      </c>
      <c r="V15" s="172">
        <v>5</v>
      </c>
      <c r="W15" s="214" t="s">
        <v>754</v>
      </c>
      <c r="X15" s="153" t="s">
        <v>574</v>
      </c>
      <c r="Y15" s="172" t="s">
        <v>461</v>
      </c>
      <c r="Z15" s="172"/>
      <c r="AA15" s="172"/>
      <c r="AB15" s="172" t="s">
        <v>625</v>
      </c>
      <c r="AC15" s="153" t="s">
        <v>576</v>
      </c>
      <c r="AD15" s="156" t="s">
        <v>626</v>
      </c>
    </row>
    <row r="16" spans="1:30" s="22" customFormat="1" ht="92.25" customHeight="1">
      <c r="B16" s="322"/>
      <c r="C16" s="394"/>
      <c r="D16" s="322"/>
      <c r="E16" s="409"/>
      <c r="F16" s="395"/>
      <c r="G16" s="228" t="s">
        <v>796</v>
      </c>
      <c r="H16" s="228" t="s">
        <v>797</v>
      </c>
      <c r="I16" s="228" t="s">
        <v>94</v>
      </c>
      <c r="J16" s="228"/>
      <c r="K16" s="106"/>
      <c r="L16" s="106"/>
      <c r="M16" s="106"/>
      <c r="N16" s="228"/>
      <c r="O16" s="228"/>
      <c r="P16" s="117"/>
      <c r="Q16" s="118"/>
      <c r="R16" s="231"/>
      <c r="S16" s="231"/>
      <c r="T16" s="118"/>
      <c r="U16" s="119"/>
      <c r="V16" s="228"/>
      <c r="W16" s="233"/>
      <c r="X16" s="153"/>
      <c r="Y16" s="228"/>
      <c r="Z16" s="228"/>
      <c r="AA16" s="228"/>
      <c r="AB16" s="228"/>
      <c r="AC16" s="153"/>
      <c r="AD16" s="156"/>
    </row>
    <row r="17" spans="2:30" s="22" customFormat="1" ht="58.5" customHeight="1">
      <c r="B17" s="322"/>
      <c r="C17" s="394"/>
      <c r="D17" s="322"/>
      <c r="E17" s="409"/>
      <c r="F17" s="395"/>
      <c r="G17" s="107" t="s">
        <v>425</v>
      </c>
      <c r="H17" s="107" t="s">
        <v>451</v>
      </c>
      <c r="I17" s="107" t="s">
        <v>95</v>
      </c>
      <c r="J17" s="396" t="s">
        <v>426</v>
      </c>
      <c r="K17" s="107" t="s">
        <v>434</v>
      </c>
      <c r="L17" s="107" t="s">
        <v>434</v>
      </c>
      <c r="M17" s="107" t="s">
        <v>434</v>
      </c>
      <c r="N17" s="107">
        <v>2</v>
      </c>
      <c r="O17" s="107">
        <v>2</v>
      </c>
      <c r="P17" s="117">
        <f t="shared" si="0"/>
        <v>4</v>
      </c>
      <c r="Q17" s="118" t="str">
        <f>IF(AND(P17&gt;9,P17&lt;21),"ALTO",IF(AND(P17&gt;23),"MUY ALTO",IF(AND(P17&gt;5,P17&lt;9),"MEDIO","BAJO")))</f>
        <v>BAJO</v>
      </c>
      <c r="R17" s="90">
        <v>25</v>
      </c>
      <c r="S17" s="90">
        <f t="shared" si="1"/>
        <v>100</v>
      </c>
      <c r="T17" s="118" t="str">
        <f>IF(AND(S17&gt;149,S17&lt;501),"Nivel 2",IF(AND(S17&gt;599),"Nivel 1",IF(AND(S17&gt;39,S17&lt;121),"Nivel 3","Nivel 4")))</f>
        <v>Nivel 3</v>
      </c>
      <c r="U17" s="119" t="str">
        <f>IF(AND(S17&gt;149,S17&lt;501),"No Aceptable o Aceptable con control específico",IF(AND(S17&gt;599),"No Aceptable",IF(AND(S17&gt;39,S17&lt;121),"Aceptable","Aceptable")))</f>
        <v>Aceptable</v>
      </c>
      <c r="V17" s="172">
        <v>5</v>
      </c>
      <c r="W17" s="398" t="s">
        <v>754</v>
      </c>
      <c r="X17" s="401" t="s">
        <v>463</v>
      </c>
      <c r="Y17" s="401" t="s">
        <v>415</v>
      </c>
      <c r="Z17" s="401" t="s">
        <v>457</v>
      </c>
      <c r="AA17" s="401" t="s">
        <v>457</v>
      </c>
      <c r="AB17" s="401"/>
      <c r="AC17" s="396" t="s">
        <v>632</v>
      </c>
      <c r="AD17" s="401" t="s">
        <v>457</v>
      </c>
    </row>
    <row r="18" spans="2:30" s="22" customFormat="1" ht="58.5" customHeight="1">
      <c r="B18" s="322"/>
      <c r="C18" s="394"/>
      <c r="D18" s="322"/>
      <c r="E18" s="409"/>
      <c r="F18" s="395"/>
      <c r="G18" s="107" t="s">
        <v>427</v>
      </c>
      <c r="H18" s="107" t="s">
        <v>452</v>
      </c>
      <c r="I18" s="107" t="s">
        <v>95</v>
      </c>
      <c r="J18" s="396"/>
      <c r="K18" s="106" t="s">
        <v>416</v>
      </c>
      <c r="L18" s="106" t="s">
        <v>416</v>
      </c>
      <c r="M18" s="106" t="s">
        <v>416</v>
      </c>
      <c r="N18" s="107">
        <v>2</v>
      </c>
      <c r="O18" s="107">
        <v>2</v>
      </c>
      <c r="P18" s="117">
        <f t="shared" si="0"/>
        <v>4</v>
      </c>
      <c r="Q18" s="118" t="str">
        <f t="shared" si="3"/>
        <v>BAJO</v>
      </c>
      <c r="R18" s="90">
        <v>25</v>
      </c>
      <c r="S18" s="90">
        <f t="shared" si="1"/>
        <v>100</v>
      </c>
      <c r="T18" s="118" t="str">
        <f t="shared" si="4"/>
        <v>Nivel 3</v>
      </c>
      <c r="U18" s="119" t="str">
        <f>IF(AND(S18&gt;149,S18&lt;501),"No Aceptable o Aceptable con control específico",IF(AND(S18&gt;599),"No Aceptable",IF(AND(S18&gt;39,S18&lt;121),"Aceptable","Aceptable")))</f>
        <v>Aceptable</v>
      </c>
      <c r="V18" s="172">
        <v>5</v>
      </c>
      <c r="W18" s="399"/>
      <c r="X18" s="401"/>
      <c r="Y18" s="401"/>
      <c r="Z18" s="401"/>
      <c r="AA18" s="401"/>
      <c r="AB18" s="401"/>
      <c r="AC18" s="396"/>
      <c r="AD18" s="401"/>
    </row>
    <row r="19" spans="2:30" s="22" customFormat="1" ht="81.75" customHeight="1">
      <c r="B19" s="322"/>
      <c r="C19" s="394"/>
      <c r="D19" s="322"/>
      <c r="E19" s="321"/>
      <c r="F19" s="395"/>
      <c r="G19" s="107" t="s">
        <v>428</v>
      </c>
      <c r="H19" s="107" t="s">
        <v>453</v>
      </c>
      <c r="I19" s="107" t="s">
        <v>95</v>
      </c>
      <c r="J19" s="396"/>
      <c r="K19" s="106" t="s">
        <v>416</v>
      </c>
      <c r="L19" s="106" t="s">
        <v>416</v>
      </c>
      <c r="M19" s="106" t="s">
        <v>433</v>
      </c>
      <c r="N19" s="107">
        <v>2</v>
      </c>
      <c r="O19" s="107">
        <v>3</v>
      </c>
      <c r="P19" s="117">
        <f t="shared" si="0"/>
        <v>6</v>
      </c>
      <c r="Q19" s="118" t="str">
        <f t="shared" si="3"/>
        <v>MEDIO</v>
      </c>
      <c r="R19" s="90">
        <v>25</v>
      </c>
      <c r="S19" s="90">
        <f t="shared" si="1"/>
        <v>150</v>
      </c>
      <c r="T19" s="118" t="str">
        <f t="shared" si="4"/>
        <v>Nivel 2</v>
      </c>
      <c r="U19" s="120" t="str">
        <f>IF(AND(S19&gt;149,S19&lt;501),"No Aceptable o Aceptable con control específico",IF(AND(S19&gt;599),"No Aceptable",IF(AND(S19&gt;39,S19&lt;121),"Aceptable","Aceptable")))</f>
        <v>No Aceptable o Aceptable con control específico</v>
      </c>
      <c r="V19" s="172">
        <v>5</v>
      </c>
      <c r="W19" s="399"/>
      <c r="X19" s="401"/>
      <c r="Y19" s="401"/>
      <c r="Z19" s="401"/>
      <c r="AA19" s="401"/>
      <c r="AB19" s="401"/>
      <c r="AC19" s="396"/>
      <c r="AD19" s="401"/>
    </row>
    <row r="20" spans="2:30" s="22" customFormat="1" ht="70.5" customHeight="1">
      <c r="B20" s="322"/>
      <c r="C20" s="394"/>
      <c r="D20" s="322"/>
      <c r="E20" s="322" t="s">
        <v>554</v>
      </c>
      <c r="F20" s="395"/>
      <c r="G20" s="107" t="s">
        <v>429</v>
      </c>
      <c r="H20" s="107" t="s">
        <v>454</v>
      </c>
      <c r="I20" s="107" t="s">
        <v>95</v>
      </c>
      <c r="J20" s="396"/>
      <c r="K20" s="106" t="s">
        <v>416</v>
      </c>
      <c r="L20" s="106" t="s">
        <v>416</v>
      </c>
      <c r="M20" s="106" t="s">
        <v>416</v>
      </c>
      <c r="N20" s="107">
        <v>2</v>
      </c>
      <c r="O20" s="107">
        <v>4</v>
      </c>
      <c r="P20" s="117">
        <f t="shared" si="0"/>
        <v>8</v>
      </c>
      <c r="Q20" s="118" t="str">
        <f t="shared" si="3"/>
        <v>MEDIO</v>
      </c>
      <c r="R20" s="90">
        <v>25</v>
      </c>
      <c r="S20" s="90">
        <f t="shared" si="1"/>
        <v>200</v>
      </c>
      <c r="T20" s="118" t="str">
        <f t="shared" si="4"/>
        <v>Nivel 2</v>
      </c>
      <c r="U20" s="120" t="str">
        <f>IF(AND(S20&gt;149,S20&lt;501),"No Aceptable o Aceptable con control específico",IF(AND(S20&gt;599),"No Aceptable",IF(AND(S20&gt;39,S20&lt;121),"Aceptable","Aceptable")))</f>
        <v>No Aceptable o Aceptable con control específico</v>
      </c>
      <c r="V20" s="172">
        <v>5</v>
      </c>
      <c r="W20" s="399"/>
      <c r="X20" s="401"/>
      <c r="Y20" s="401"/>
      <c r="Z20" s="401"/>
      <c r="AA20" s="401"/>
      <c r="AB20" s="401"/>
      <c r="AC20" s="396"/>
      <c r="AD20" s="401"/>
    </row>
    <row r="21" spans="2:30" s="22" customFormat="1" ht="72" customHeight="1">
      <c r="B21" s="322"/>
      <c r="C21" s="394"/>
      <c r="D21" s="322"/>
      <c r="E21" s="322"/>
      <c r="F21" s="395"/>
      <c r="G21" s="107" t="s">
        <v>430</v>
      </c>
      <c r="H21" s="107" t="s">
        <v>455</v>
      </c>
      <c r="I21" s="107" t="s">
        <v>95</v>
      </c>
      <c r="J21" s="396"/>
      <c r="K21" s="106" t="s">
        <v>416</v>
      </c>
      <c r="L21" s="106" t="s">
        <v>416</v>
      </c>
      <c r="M21" s="106" t="s">
        <v>431</v>
      </c>
      <c r="N21" s="107">
        <v>2</v>
      </c>
      <c r="O21" s="107">
        <v>4</v>
      </c>
      <c r="P21" s="117">
        <f t="shared" si="0"/>
        <v>8</v>
      </c>
      <c r="Q21" s="118" t="str">
        <f>IF(AND(P21&gt;9,P21&lt;21),"ALTO",IF(AND(P21&gt;23),"MUY ALTO",IF(AND(P21&gt;5,P21&lt;9),"MEDIO","BAJO")))</f>
        <v>MEDIO</v>
      </c>
      <c r="R21" s="90">
        <v>10</v>
      </c>
      <c r="S21" s="90">
        <f t="shared" si="1"/>
        <v>80</v>
      </c>
      <c r="T21" s="118" t="str">
        <f t="shared" si="4"/>
        <v>Nivel 3</v>
      </c>
      <c r="U21" s="119" t="str">
        <f t="shared" si="2"/>
        <v>Aceptable</v>
      </c>
      <c r="V21" s="172">
        <v>5</v>
      </c>
      <c r="W21" s="400"/>
      <c r="X21" s="401"/>
      <c r="Y21" s="401"/>
      <c r="Z21" s="401"/>
      <c r="AA21" s="401"/>
      <c r="AB21" s="401"/>
      <c r="AC21" s="396"/>
      <c r="AD21" s="401"/>
    </row>
    <row r="22" spans="2:30" s="22" customFormat="1" ht="78" customHeight="1">
      <c r="B22" s="322"/>
      <c r="C22" s="394"/>
      <c r="D22" s="322"/>
      <c r="E22" s="322" t="s">
        <v>557</v>
      </c>
      <c r="F22" s="395"/>
      <c r="G22" s="107" t="s">
        <v>435</v>
      </c>
      <c r="H22" s="166" t="s">
        <v>605</v>
      </c>
      <c r="I22" s="107" t="s">
        <v>96</v>
      </c>
      <c r="J22" s="107" t="s">
        <v>436</v>
      </c>
      <c r="K22" s="106" t="s">
        <v>416</v>
      </c>
      <c r="L22" s="106" t="s">
        <v>416</v>
      </c>
      <c r="M22" s="107" t="s">
        <v>437</v>
      </c>
      <c r="N22" s="107">
        <v>2</v>
      </c>
      <c r="O22" s="107">
        <v>4</v>
      </c>
      <c r="P22" s="117">
        <f t="shared" si="0"/>
        <v>8</v>
      </c>
      <c r="Q22" s="118" t="str">
        <f>IF(AND(P22&gt;9,P22&lt;21),"ALTO",IF(AND(P22&gt;23),"MUY ALTO",IF(AND(P22&gt;5,P22&lt;9),"MEDIO","BAJO")))</f>
        <v>MEDIO</v>
      </c>
      <c r="R22" s="90">
        <v>25</v>
      </c>
      <c r="S22" s="90">
        <f t="shared" si="1"/>
        <v>200</v>
      </c>
      <c r="T22" s="118" t="str">
        <f t="shared" si="4"/>
        <v>Nivel 2</v>
      </c>
      <c r="U22" s="120" t="str">
        <f t="shared" si="2"/>
        <v>No Aceptable o Aceptable con control específico</v>
      </c>
      <c r="V22" s="172">
        <v>5</v>
      </c>
      <c r="W22" s="214" t="s">
        <v>754</v>
      </c>
      <c r="X22" s="107" t="s">
        <v>464</v>
      </c>
      <c r="Y22" s="107" t="s">
        <v>415</v>
      </c>
      <c r="Z22" s="107"/>
      <c r="AA22" s="107"/>
      <c r="AB22" s="145"/>
      <c r="AC22" s="406" t="s">
        <v>653</v>
      </c>
      <c r="AD22" s="401" t="s">
        <v>457</v>
      </c>
    </row>
    <row r="23" spans="2:30" s="22" customFormat="1" ht="72.75" customHeight="1">
      <c r="B23" s="322"/>
      <c r="C23" s="394"/>
      <c r="D23" s="322"/>
      <c r="E23" s="322"/>
      <c r="F23" s="395"/>
      <c r="G23" s="172" t="s">
        <v>439</v>
      </c>
      <c r="H23" s="148" t="s">
        <v>543</v>
      </c>
      <c r="I23" s="107" t="s">
        <v>96</v>
      </c>
      <c r="J23" s="107" t="s">
        <v>440</v>
      </c>
      <c r="K23" s="106" t="s">
        <v>416</v>
      </c>
      <c r="L23" s="106" t="s">
        <v>416</v>
      </c>
      <c r="M23" s="106" t="s">
        <v>431</v>
      </c>
      <c r="N23" s="107">
        <v>2</v>
      </c>
      <c r="O23" s="107">
        <v>4</v>
      </c>
      <c r="P23" s="117">
        <f t="shared" si="0"/>
        <v>8</v>
      </c>
      <c r="Q23" s="118" t="str">
        <f t="shared" si="3"/>
        <v>MEDIO</v>
      </c>
      <c r="R23" s="90">
        <v>25</v>
      </c>
      <c r="S23" s="90">
        <f t="shared" si="1"/>
        <v>200</v>
      </c>
      <c r="T23" s="118" t="str">
        <f t="shared" si="4"/>
        <v>Nivel 2</v>
      </c>
      <c r="U23" s="120" t="str">
        <f t="shared" si="2"/>
        <v>No Aceptable o Aceptable con control específico</v>
      </c>
      <c r="V23" s="172">
        <v>5</v>
      </c>
      <c r="W23" s="214" t="s">
        <v>754</v>
      </c>
      <c r="X23" s="107" t="s">
        <v>464</v>
      </c>
      <c r="Y23" s="107" t="s">
        <v>415</v>
      </c>
      <c r="Z23" s="107"/>
      <c r="AA23" s="107"/>
      <c r="AB23" s="145"/>
      <c r="AC23" s="408"/>
      <c r="AD23" s="401"/>
    </row>
    <row r="24" spans="2:30" s="22" customFormat="1" ht="140.25" customHeight="1">
      <c r="B24" s="322"/>
      <c r="C24" s="394"/>
      <c r="D24" s="322"/>
      <c r="E24" s="169" t="s">
        <v>555</v>
      </c>
      <c r="F24" s="395"/>
      <c r="G24" s="172" t="s">
        <v>531</v>
      </c>
      <c r="H24" s="148" t="s">
        <v>798</v>
      </c>
      <c r="I24" s="107" t="s">
        <v>103</v>
      </c>
      <c r="J24" s="172" t="s">
        <v>619</v>
      </c>
      <c r="K24" s="123" t="s">
        <v>416</v>
      </c>
      <c r="L24" s="123" t="s">
        <v>416</v>
      </c>
      <c r="M24" s="123" t="s">
        <v>620</v>
      </c>
      <c r="N24" s="107">
        <v>2</v>
      </c>
      <c r="O24" s="107">
        <v>4</v>
      </c>
      <c r="P24" s="117">
        <f t="shared" si="0"/>
        <v>8</v>
      </c>
      <c r="Q24" s="118" t="str">
        <f t="shared" si="3"/>
        <v>MEDIO</v>
      </c>
      <c r="R24" s="90">
        <v>25</v>
      </c>
      <c r="S24" s="90">
        <f t="shared" si="1"/>
        <v>200</v>
      </c>
      <c r="T24" s="124" t="str">
        <f t="shared" si="4"/>
        <v>Nivel 2</v>
      </c>
      <c r="U24" s="120" t="str">
        <f t="shared" si="2"/>
        <v>No Aceptable o Aceptable con control específico</v>
      </c>
      <c r="V24" s="172">
        <v>5</v>
      </c>
      <c r="W24" s="214" t="s">
        <v>754</v>
      </c>
      <c r="X24" s="172" t="s">
        <v>456</v>
      </c>
      <c r="Y24" s="107" t="s">
        <v>461</v>
      </c>
      <c r="Z24" s="107"/>
      <c r="AA24" s="107"/>
      <c r="AB24" s="107"/>
      <c r="AC24" s="166" t="s">
        <v>636</v>
      </c>
      <c r="AD24" s="145" t="s">
        <v>544</v>
      </c>
    </row>
    <row r="25" spans="2:30" ht="13.5" thickBot="1">
      <c r="AC25" s="73"/>
    </row>
    <row r="26" spans="2:30" s="22" customFormat="1" ht="73.5" customHeight="1" thickBot="1">
      <c r="B26" s="390" t="s">
        <v>450</v>
      </c>
      <c r="C26" s="391"/>
      <c r="D26" s="391"/>
      <c r="E26" s="392"/>
      <c r="F26" s="382" t="s">
        <v>472</v>
      </c>
      <c r="G26" s="383"/>
      <c r="H26" s="383"/>
      <c r="I26" s="383"/>
      <c r="J26" s="383"/>
      <c r="K26" s="383"/>
      <c r="L26" s="383"/>
      <c r="M26" s="383"/>
      <c r="N26" s="383"/>
      <c r="O26" s="383"/>
      <c r="P26" s="383"/>
      <c r="Q26" s="383"/>
      <c r="R26" s="383"/>
      <c r="S26" s="383"/>
      <c r="T26" s="384"/>
      <c r="U26" s="385" t="s">
        <v>397</v>
      </c>
      <c r="V26" s="386"/>
      <c r="W26" s="223"/>
      <c r="X26" s="367" t="s">
        <v>606</v>
      </c>
      <c r="Y26" s="368"/>
      <c r="Z26" s="368"/>
      <c r="AA26" s="368"/>
      <c r="AB26" s="368"/>
      <c r="AC26" s="368"/>
      <c r="AD26" s="369"/>
    </row>
  </sheetData>
  <mergeCells count="48">
    <mergeCell ref="B7:AD7"/>
    <mergeCell ref="B2:F6"/>
    <mergeCell ref="G2:AD3"/>
    <mergeCell ref="G4:P4"/>
    <mergeCell ref="Q4:AD4"/>
    <mergeCell ref="G5:P5"/>
    <mergeCell ref="Q5:AD5"/>
    <mergeCell ref="G6:H6"/>
    <mergeCell ref="I6:K6"/>
    <mergeCell ref="L6:P6"/>
    <mergeCell ref="Q6:AD6"/>
    <mergeCell ref="AC22:AC23"/>
    <mergeCell ref="E13:E14"/>
    <mergeCell ref="E20:E21"/>
    <mergeCell ref="B8:B9"/>
    <mergeCell ref="C8:C9"/>
    <mergeCell ref="D8:D9"/>
    <mergeCell ref="E8:E9"/>
    <mergeCell ref="F8:F9"/>
    <mergeCell ref="Z8:AD8"/>
    <mergeCell ref="AB17:AB21"/>
    <mergeCell ref="X17:X21"/>
    <mergeCell ref="AC17:AC21"/>
    <mergeCell ref="E10:E12"/>
    <mergeCell ref="W17:W21"/>
    <mergeCell ref="G8:I8"/>
    <mergeCell ref="J8:J9"/>
    <mergeCell ref="F26:T26"/>
    <mergeCell ref="U26:V26"/>
    <mergeCell ref="E22:E23"/>
    <mergeCell ref="E15:E19"/>
    <mergeCell ref="AD22:AD23"/>
    <mergeCell ref="X26:AD26"/>
    <mergeCell ref="AD17:AD21"/>
    <mergeCell ref="B26:E26"/>
    <mergeCell ref="B10:B24"/>
    <mergeCell ref="C10:C24"/>
    <mergeCell ref="D10:D24"/>
    <mergeCell ref="F10:F24"/>
    <mergeCell ref="AC10:AC11"/>
    <mergeCell ref="J17:J21"/>
    <mergeCell ref="Y17:Y21"/>
    <mergeCell ref="Z17:Z21"/>
    <mergeCell ref="K8:M8"/>
    <mergeCell ref="N8:T8"/>
    <mergeCell ref="V8:Y8"/>
    <mergeCell ref="AD10:AD11"/>
    <mergeCell ref="AA17:AA21"/>
  </mergeCells>
  <conditionalFormatting sqref="Q10:Q24">
    <cfRule type="containsText" dxfId="109" priority="8" operator="containsText" text="MUY ALTO">
      <formula>NOT(ISERROR(SEARCH("MUY ALTO",Q10)))</formula>
    </cfRule>
    <cfRule type="containsText" dxfId="108" priority="9" operator="containsText" text="ALTO">
      <formula>NOT(ISERROR(SEARCH("ALTO",Q10)))</formula>
    </cfRule>
    <cfRule type="containsText" dxfId="107" priority="10" operator="containsText" text="MEDIO">
      <formula>NOT(ISERROR(SEARCH("MEDIO",Q10)))</formula>
    </cfRule>
    <cfRule type="containsText" dxfId="106" priority="11" operator="containsText" text="BAJO">
      <formula>NOT(ISERROR(SEARCH("BAJO",Q10)))</formula>
    </cfRule>
  </conditionalFormatting>
  <conditionalFormatting sqref="T10:T24">
    <cfRule type="containsText" dxfId="105" priority="1" operator="containsText" text="Nivel 3">
      <formula>NOT(ISERROR(SEARCH("Nivel 3",T10)))</formula>
    </cfRule>
    <cfRule type="containsText" dxfId="104" priority="2" operator="containsText" text="Nivel 2">
      <formula>NOT(ISERROR(SEARCH("Nivel 2",T10)))</formula>
    </cfRule>
    <cfRule type="containsText" dxfId="103" priority="3" operator="containsText" text="Nivel 4">
      <formula>NOT(ISERROR(SEARCH("Nivel 4",T10)))</formula>
    </cfRule>
    <cfRule type="containsText" priority="4" operator="containsText" text="Nivel 4">
      <formula>NOT(ISERROR(SEARCH("Nivel 4",T10)))</formula>
    </cfRule>
    <cfRule type="containsText" dxfId="102" priority="5" operator="containsText" text="Nivel 3">
      <formula>NOT(ISERROR(SEARCH("Nivel 3",T10)))</formula>
    </cfRule>
    <cfRule type="containsText" dxfId="101" priority="6" operator="containsText" text="Nivel 3">
      <formula>NOT(ISERROR(SEARCH("Nivel 3",T10)))</formula>
    </cfRule>
    <cfRule type="containsText" dxfId="100" priority="7" operator="containsText" text="Nivel 1">
      <formula>NOT(ISERROR(SEARCH("Nivel 1",T10)))</formula>
    </cfRule>
  </conditionalFormatting>
  <dataValidations count="4">
    <dataValidation type="list" allowBlank="1" showInputMessage="1" showErrorMessage="1" sqref="N10:N24">
      <formula1>ND</formula1>
    </dataValidation>
    <dataValidation type="list" allowBlank="1" showInputMessage="1" showErrorMessage="1" sqref="O10:O24">
      <formula1>NE</formula1>
    </dataValidation>
    <dataValidation type="list" allowBlank="1" showInputMessage="1" showErrorMessage="1" sqref="R10:R24">
      <formula1>NC</formula1>
    </dataValidation>
    <dataValidation type="list" allowBlank="1" showInputMessage="1" showErrorMessage="1" sqref="I10:I24">
      <formula1>ri</formula1>
    </dataValidation>
  </dataValidations>
  <pageMargins left="0.7" right="0.7" top="0.75" bottom="0.75" header="0.3" footer="0.3"/>
  <pageSetup orientation="portrait" horizontalDpi="0" verticalDpi="0" r:id="rId1"/>
  <drawing r:id="rId2"/>
</worksheet>
</file>

<file path=xl/worksheets/sheet8.xml><?xml version="1.0" encoding="utf-8"?>
<worksheet xmlns="http://schemas.openxmlformats.org/spreadsheetml/2006/main" xmlns:r="http://schemas.openxmlformats.org/officeDocument/2006/relationships">
  <sheetPr>
    <tabColor theme="5" tint="0.39997558519241921"/>
  </sheetPr>
  <dimension ref="A1:AD25"/>
  <sheetViews>
    <sheetView topLeftCell="A10" zoomScale="40" zoomScaleNormal="40" workbookViewId="0">
      <selection activeCell="J22" sqref="J22"/>
    </sheetView>
  </sheetViews>
  <sheetFormatPr baseColWidth="10" defaultRowHeight="12.75"/>
  <cols>
    <col min="2" max="4" width="7.85546875" style="22" customWidth="1"/>
    <col min="5" max="5" width="12.7109375" style="22" customWidth="1"/>
    <col min="6" max="6" width="7.85546875" style="22" customWidth="1"/>
    <col min="7" max="7" width="29.28515625" style="22" bestFit="1" customWidth="1"/>
    <col min="8" max="8" width="24" style="22" bestFit="1" customWidth="1"/>
    <col min="9" max="9" width="25.85546875" style="22" bestFit="1" customWidth="1"/>
    <col min="10" max="10" width="21.140625" style="22" bestFit="1" customWidth="1"/>
    <col min="11" max="11" width="18.5703125" style="22" bestFit="1" customWidth="1"/>
    <col min="12" max="12" width="20" style="22" bestFit="1" customWidth="1"/>
    <col min="13" max="13" width="20" style="22" customWidth="1"/>
    <col min="14" max="15" width="5.140625" style="22" customWidth="1"/>
    <col min="16" max="16" width="7.42578125" style="22" customWidth="1"/>
    <col min="17" max="17" width="12.5703125" style="22" customWidth="1"/>
    <col min="18" max="18" width="5.5703125" style="22" bestFit="1" customWidth="1"/>
    <col min="19" max="19" width="7.7109375" style="22" customWidth="1"/>
    <col min="20" max="20" width="11.42578125" style="22" customWidth="1"/>
    <col min="21" max="21" width="20.7109375" style="22" customWidth="1"/>
    <col min="22" max="22" width="7.42578125" style="22" customWidth="1"/>
    <col min="23" max="23" width="18" style="22" customWidth="1"/>
    <col min="24" max="24" width="16.5703125" style="22" customWidth="1"/>
    <col min="25" max="27" width="9.28515625" style="22" customWidth="1"/>
    <col min="28" max="28" width="17.85546875" style="22" customWidth="1"/>
    <col min="29" max="29" width="50.28515625" style="22" customWidth="1"/>
    <col min="30" max="30" width="13.7109375" customWidth="1"/>
  </cols>
  <sheetData>
    <row r="1" spans="1:30" ht="13.5" thickBot="1"/>
    <row r="2" spans="1:30" s="22" customFormat="1" ht="21.75" customHeight="1">
      <c r="A2" s="140"/>
      <c r="B2" s="328"/>
      <c r="C2" s="329"/>
      <c r="D2" s="329"/>
      <c r="E2" s="329"/>
      <c r="F2" s="329"/>
      <c r="G2" s="339" t="s">
        <v>593</v>
      </c>
      <c r="H2" s="340"/>
      <c r="I2" s="340"/>
      <c r="J2" s="340"/>
      <c r="K2" s="340"/>
      <c r="L2" s="340"/>
      <c r="M2" s="340"/>
      <c r="N2" s="340"/>
      <c r="O2" s="340"/>
      <c r="P2" s="340"/>
      <c r="Q2" s="340"/>
      <c r="R2" s="340"/>
      <c r="S2" s="340"/>
      <c r="T2" s="340"/>
      <c r="U2" s="340"/>
      <c r="V2" s="340"/>
      <c r="W2" s="340"/>
      <c r="X2" s="340"/>
      <c r="Y2" s="340"/>
      <c r="Z2" s="340"/>
      <c r="AA2" s="340"/>
      <c r="AB2" s="340"/>
      <c r="AC2" s="340"/>
      <c r="AD2" s="341"/>
    </row>
    <row r="3" spans="1:30" s="22" customFormat="1" ht="20.25" customHeight="1">
      <c r="A3" s="140"/>
      <c r="B3" s="330"/>
      <c r="C3" s="331"/>
      <c r="D3" s="331"/>
      <c r="E3" s="331"/>
      <c r="F3" s="331"/>
      <c r="G3" s="342"/>
      <c r="H3" s="343"/>
      <c r="I3" s="343"/>
      <c r="J3" s="343"/>
      <c r="K3" s="343"/>
      <c r="L3" s="343"/>
      <c r="M3" s="343"/>
      <c r="N3" s="343"/>
      <c r="O3" s="343"/>
      <c r="P3" s="343"/>
      <c r="Q3" s="343"/>
      <c r="R3" s="343"/>
      <c r="S3" s="343"/>
      <c r="T3" s="343"/>
      <c r="U3" s="343"/>
      <c r="V3" s="343"/>
      <c r="W3" s="343"/>
      <c r="X3" s="343"/>
      <c r="Y3" s="343"/>
      <c r="Z3" s="343"/>
      <c r="AA3" s="343"/>
      <c r="AB3" s="343"/>
      <c r="AC3" s="343"/>
      <c r="AD3" s="344"/>
    </row>
    <row r="4" spans="1:30" s="22" customFormat="1" ht="27.75" customHeight="1">
      <c r="A4" s="140"/>
      <c r="B4" s="330"/>
      <c r="C4" s="331"/>
      <c r="D4" s="331"/>
      <c r="E4" s="331"/>
      <c r="F4" s="331"/>
      <c r="G4" s="334" t="s">
        <v>479</v>
      </c>
      <c r="H4" s="335"/>
      <c r="I4" s="335"/>
      <c r="J4" s="335"/>
      <c r="K4" s="335"/>
      <c r="L4" s="335"/>
      <c r="M4" s="335"/>
      <c r="N4" s="335"/>
      <c r="O4" s="335"/>
      <c r="P4" s="336"/>
      <c r="Q4" s="337" t="s">
        <v>480</v>
      </c>
      <c r="R4" s="337"/>
      <c r="S4" s="337"/>
      <c r="T4" s="337"/>
      <c r="U4" s="337"/>
      <c r="V4" s="337"/>
      <c r="W4" s="337"/>
      <c r="X4" s="337"/>
      <c r="Y4" s="337"/>
      <c r="Z4" s="337"/>
      <c r="AA4" s="337"/>
      <c r="AB4" s="337"/>
      <c r="AC4" s="337"/>
      <c r="AD4" s="338"/>
    </row>
    <row r="5" spans="1:30" s="22" customFormat="1" ht="27.75" customHeight="1">
      <c r="A5" s="140"/>
      <c r="B5" s="330"/>
      <c r="C5" s="331"/>
      <c r="D5" s="331"/>
      <c r="E5" s="331"/>
      <c r="F5" s="331"/>
      <c r="G5" s="350" t="s">
        <v>482</v>
      </c>
      <c r="H5" s="346"/>
      <c r="I5" s="346"/>
      <c r="J5" s="346"/>
      <c r="K5" s="346"/>
      <c r="L5" s="346"/>
      <c r="M5" s="346"/>
      <c r="N5" s="346"/>
      <c r="O5" s="346"/>
      <c r="P5" s="351"/>
      <c r="Q5" s="346" t="s">
        <v>481</v>
      </c>
      <c r="R5" s="346"/>
      <c r="S5" s="346"/>
      <c r="T5" s="346"/>
      <c r="U5" s="346"/>
      <c r="V5" s="346"/>
      <c r="W5" s="346"/>
      <c r="X5" s="346"/>
      <c r="Y5" s="346"/>
      <c r="Z5" s="346"/>
      <c r="AA5" s="346"/>
      <c r="AB5" s="346"/>
      <c r="AC5" s="346"/>
      <c r="AD5" s="347"/>
    </row>
    <row r="6" spans="1:30" s="22" customFormat="1" ht="18.75" customHeight="1">
      <c r="A6" s="140"/>
      <c r="B6" s="332"/>
      <c r="C6" s="333"/>
      <c r="D6" s="333"/>
      <c r="E6" s="333"/>
      <c r="F6" s="333"/>
      <c r="G6" s="352" t="s">
        <v>485</v>
      </c>
      <c r="H6" s="353"/>
      <c r="I6" s="352" t="s">
        <v>521</v>
      </c>
      <c r="J6" s="353"/>
      <c r="K6" s="353"/>
      <c r="L6" s="354" t="s">
        <v>484</v>
      </c>
      <c r="M6" s="355"/>
      <c r="N6" s="355"/>
      <c r="O6" s="355"/>
      <c r="P6" s="356"/>
      <c r="Q6" s="348" t="s">
        <v>594</v>
      </c>
      <c r="R6" s="348"/>
      <c r="S6" s="348"/>
      <c r="T6" s="348"/>
      <c r="U6" s="348"/>
      <c r="V6" s="348"/>
      <c r="W6" s="348"/>
      <c r="X6" s="348"/>
      <c r="Y6" s="348"/>
      <c r="Z6" s="348"/>
      <c r="AA6" s="348"/>
      <c r="AB6" s="348"/>
      <c r="AC6" s="348"/>
      <c r="AD6" s="349"/>
    </row>
    <row r="7" spans="1:30" s="22" customFormat="1" ht="23.25" customHeight="1" thickBot="1">
      <c r="A7" s="140"/>
      <c r="B7" s="345" t="s">
        <v>788</v>
      </c>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4"/>
    </row>
    <row r="8" spans="1:30" s="22" customFormat="1" ht="63.75" customHeight="1" thickBot="1">
      <c r="B8" s="373" t="s">
        <v>8</v>
      </c>
      <c r="C8" s="363" t="s">
        <v>400</v>
      </c>
      <c r="D8" s="363" t="s">
        <v>6</v>
      </c>
      <c r="E8" s="363" t="s">
        <v>9</v>
      </c>
      <c r="F8" s="363" t="s">
        <v>411</v>
      </c>
      <c r="G8" s="387" t="s">
        <v>13</v>
      </c>
      <c r="H8" s="388"/>
      <c r="I8" s="389"/>
      <c r="J8" s="363" t="s">
        <v>12</v>
      </c>
      <c r="K8" s="387" t="s">
        <v>17</v>
      </c>
      <c r="L8" s="388"/>
      <c r="M8" s="389"/>
      <c r="N8" s="387" t="s">
        <v>26</v>
      </c>
      <c r="O8" s="388"/>
      <c r="P8" s="388"/>
      <c r="Q8" s="388"/>
      <c r="R8" s="388"/>
      <c r="S8" s="388"/>
      <c r="T8" s="389"/>
      <c r="U8" s="126" t="s">
        <v>27</v>
      </c>
      <c r="V8" s="370" t="s">
        <v>412</v>
      </c>
      <c r="W8" s="371"/>
      <c r="X8" s="371"/>
      <c r="Y8" s="372"/>
      <c r="Z8" s="370" t="s">
        <v>2</v>
      </c>
      <c r="AA8" s="371"/>
      <c r="AB8" s="371"/>
      <c r="AC8" s="371"/>
      <c r="AD8" s="372"/>
    </row>
    <row r="9" spans="1:30" s="22" customFormat="1" ht="134.25" customHeight="1">
      <c r="B9" s="405"/>
      <c r="C9" s="364"/>
      <c r="D9" s="364"/>
      <c r="E9" s="364"/>
      <c r="F9" s="364"/>
      <c r="G9" s="158" t="s">
        <v>443</v>
      </c>
      <c r="H9" s="158" t="s">
        <v>14</v>
      </c>
      <c r="I9" s="158" t="s">
        <v>15</v>
      </c>
      <c r="J9" s="364"/>
      <c r="K9" s="158" t="s">
        <v>16</v>
      </c>
      <c r="L9" s="158" t="s">
        <v>18</v>
      </c>
      <c r="M9" s="115" t="s">
        <v>19</v>
      </c>
      <c r="N9" s="82" t="s">
        <v>21</v>
      </c>
      <c r="O9" s="116" t="s">
        <v>22</v>
      </c>
      <c r="P9" s="82" t="s">
        <v>20</v>
      </c>
      <c r="Q9" s="116" t="s">
        <v>23</v>
      </c>
      <c r="R9" s="82" t="s">
        <v>31</v>
      </c>
      <c r="S9" s="116" t="s">
        <v>24</v>
      </c>
      <c r="T9" s="82" t="s">
        <v>25</v>
      </c>
      <c r="U9" s="116" t="s">
        <v>28</v>
      </c>
      <c r="V9" s="82" t="s">
        <v>29</v>
      </c>
      <c r="W9" s="82" t="s">
        <v>708</v>
      </c>
      <c r="X9" s="82" t="s">
        <v>30</v>
      </c>
      <c r="Y9" s="82" t="s">
        <v>413</v>
      </c>
      <c r="Z9" s="83" t="s">
        <v>3</v>
      </c>
      <c r="AA9" s="83" t="s">
        <v>4</v>
      </c>
      <c r="AB9" s="83" t="s">
        <v>5</v>
      </c>
      <c r="AC9" s="83" t="s">
        <v>203</v>
      </c>
      <c r="AD9" s="83" t="s">
        <v>1</v>
      </c>
    </row>
    <row r="10" spans="1:30" s="22" customFormat="1" ht="75" customHeight="1">
      <c r="B10" s="393" t="s">
        <v>473</v>
      </c>
      <c r="C10" s="394" t="s">
        <v>566</v>
      </c>
      <c r="D10" s="322" t="s">
        <v>565</v>
      </c>
      <c r="E10" s="239" t="s">
        <v>806</v>
      </c>
      <c r="F10" s="395" t="s">
        <v>415</v>
      </c>
      <c r="G10" s="161" t="s">
        <v>106</v>
      </c>
      <c r="H10" s="161" t="s">
        <v>444</v>
      </c>
      <c r="I10" s="161" t="s">
        <v>92</v>
      </c>
      <c r="J10" s="106" t="s">
        <v>422</v>
      </c>
      <c r="K10" s="106" t="s">
        <v>416</v>
      </c>
      <c r="L10" s="106" t="s">
        <v>416</v>
      </c>
      <c r="M10" s="172" t="s">
        <v>628</v>
      </c>
      <c r="N10" s="161">
        <v>2</v>
      </c>
      <c r="O10" s="161">
        <v>4</v>
      </c>
      <c r="P10" s="117">
        <f t="shared" ref="P10:P20" si="0">N10*O10</f>
        <v>8</v>
      </c>
      <c r="Q10" s="118" t="str">
        <f>IF(AND(P10&gt;9,P10&lt;21),"ALTO",IF(AND(P10&gt;23),"MUY ALTO",IF(AND(P10&gt;5,P10&lt;9),"MEDIO","BAJO")))</f>
        <v>MEDIO</v>
      </c>
      <c r="R10" s="160">
        <v>10</v>
      </c>
      <c r="S10" s="160">
        <f t="shared" ref="S10:S20" si="1">P10*R10</f>
        <v>80</v>
      </c>
      <c r="T10" s="118" t="str">
        <f>IF(AND(S10&gt;149,S10&lt;501),"Nivel 2",IF(AND(S10&gt;599),"Nivel 1",IF(AND(S10&gt;39,S10&lt;121),"Nivel 3","Nivel 4")))</f>
        <v>Nivel 3</v>
      </c>
      <c r="U10" s="119" t="str">
        <f t="shared" ref="U10:U20" si="2">IF(AND(S10&gt;149,S10&lt;501),"No Aceptable o Aceptable con control específico",IF(AND(S10&gt;599),"No Aceptable",IF(AND(S10&gt;39,S10&lt;121),"Aceptable","Aceptable")))</f>
        <v>Aceptable</v>
      </c>
      <c r="V10" s="161">
        <v>1</v>
      </c>
      <c r="W10" s="214" t="s">
        <v>755</v>
      </c>
      <c r="X10" s="161" t="s">
        <v>456</v>
      </c>
      <c r="Y10" s="161" t="s">
        <v>415</v>
      </c>
      <c r="Z10" s="161" t="s">
        <v>457</v>
      </c>
      <c r="AA10" s="161" t="s">
        <v>457</v>
      </c>
      <c r="AB10" s="161" t="s">
        <v>457</v>
      </c>
      <c r="AC10" s="396" t="s">
        <v>512</v>
      </c>
      <c r="AD10" s="397" t="s">
        <v>458</v>
      </c>
    </row>
    <row r="11" spans="1:30" s="22" customFormat="1" ht="58.5" customHeight="1">
      <c r="B11" s="393"/>
      <c r="C11" s="394"/>
      <c r="D11" s="322"/>
      <c r="E11" s="240" t="s">
        <v>807</v>
      </c>
      <c r="F11" s="395"/>
      <c r="G11" s="161" t="s">
        <v>419</v>
      </c>
      <c r="H11" s="161" t="s">
        <v>444</v>
      </c>
      <c r="I11" s="161" t="s">
        <v>92</v>
      </c>
      <c r="J11" s="161" t="s">
        <v>420</v>
      </c>
      <c r="K11" s="106" t="s">
        <v>416</v>
      </c>
      <c r="L11" s="106" t="s">
        <v>416</v>
      </c>
      <c r="M11" s="106" t="s">
        <v>421</v>
      </c>
      <c r="N11" s="161">
        <v>2</v>
      </c>
      <c r="O11" s="161">
        <v>4</v>
      </c>
      <c r="P11" s="117">
        <f t="shared" si="0"/>
        <v>8</v>
      </c>
      <c r="Q11" s="118" t="str">
        <f>IF(AND(P11&gt;9,P11&lt;21),"ALTO",IF(AND(P11&gt;23),"MUY ALTO",IF(AND(P11&gt;5,P11&lt;9),"MEDIO","BAJO")))</f>
        <v>MEDIO</v>
      </c>
      <c r="R11" s="160">
        <v>10</v>
      </c>
      <c r="S11" s="160">
        <f t="shared" si="1"/>
        <v>80</v>
      </c>
      <c r="T11" s="118" t="str">
        <f>IF(AND(S11&gt;149,S11&lt;501),"Nivel 2",IF(AND(S11&gt;599),"Nivel 1",IF(AND(S11&gt;39,S11&lt;121),"Nivel 3","Nivel 4")))</f>
        <v>Nivel 3</v>
      </c>
      <c r="U11" s="119" t="str">
        <f t="shared" si="2"/>
        <v>Aceptable</v>
      </c>
      <c r="V11" s="161">
        <v>1</v>
      </c>
      <c r="W11" s="214" t="s">
        <v>755</v>
      </c>
      <c r="X11" s="161" t="s">
        <v>459</v>
      </c>
      <c r="Y11" s="161" t="s">
        <v>415</v>
      </c>
      <c r="Z11" s="161" t="s">
        <v>457</v>
      </c>
      <c r="AA11" s="161" t="s">
        <v>457</v>
      </c>
      <c r="AB11" s="161" t="s">
        <v>457</v>
      </c>
      <c r="AC11" s="396"/>
      <c r="AD11" s="397"/>
    </row>
    <row r="12" spans="1:30" s="22" customFormat="1" ht="58.5" customHeight="1">
      <c r="B12" s="393"/>
      <c r="C12" s="394"/>
      <c r="D12" s="322"/>
      <c r="E12" s="240" t="s">
        <v>808</v>
      </c>
      <c r="F12" s="395"/>
      <c r="G12" s="161" t="s">
        <v>423</v>
      </c>
      <c r="H12" s="172" t="s">
        <v>629</v>
      </c>
      <c r="I12" s="161" t="s">
        <v>93</v>
      </c>
      <c r="J12" s="161" t="s">
        <v>424</v>
      </c>
      <c r="K12" s="106" t="s">
        <v>416</v>
      </c>
      <c r="L12" s="106" t="s">
        <v>416</v>
      </c>
      <c r="M12" s="106" t="s">
        <v>630</v>
      </c>
      <c r="N12" s="161">
        <v>1</v>
      </c>
      <c r="O12" s="161">
        <v>4</v>
      </c>
      <c r="P12" s="117">
        <f t="shared" si="0"/>
        <v>4</v>
      </c>
      <c r="Q12" s="118" t="str">
        <f t="shared" ref="Q12:Q20" si="3">IF(AND(P12&gt;9,P12&lt;21),"ALTO",IF(AND(P12&gt;23),"MUY ALTO",IF(AND(P12&gt;5,P12&lt;9),"MEDIO","BAJO")))</f>
        <v>BAJO</v>
      </c>
      <c r="R12" s="160">
        <v>10</v>
      </c>
      <c r="S12" s="160">
        <f t="shared" si="1"/>
        <v>40</v>
      </c>
      <c r="T12" s="118" t="str">
        <f t="shared" ref="T12:T20" si="4">IF(AND(S12&gt;149,S12&lt;501),"Nivel 2",IF(AND(S12&gt;599),"Nivel 1",IF(AND(S12&gt;39,S12&lt;121),"Nivel 3","Nivel 4")))</f>
        <v>Nivel 3</v>
      </c>
      <c r="U12" s="119" t="str">
        <f t="shared" si="2"/>
        <v>Aceptable</v>
      </c>
      <c r="V12" s="161">
        <v>1</v>
      </c>
      <c r="W12" s="214" t="s">
        <v>755</v>
      </c>
      <c r="X12" s="172" t="s">
        <v>648</v>
      </c>
      <c r="Y12" s="161" t="s">
        <v>461</v>
      </c>
      <c r="Z12" s="161"/>
      <c r="AA12" s="161"/>
      <c r="AB12" s="161" t="s">
        <v>457</v>
      </c>
      <c r="AC12" s="157" t="s">
        <v>532</v>
      </c>
      <c r="AD12" s="163" t="s">
        <v>533</v>
      </c>
    </row>
    <row r="13" spans="1:30" s="22" customFormat="1" ht="58.5" customHeight="1">
      <c r="B13" s="393"/>
      <c r="C13" s="394"/>
      <c r="D13" s="322"/>
      <c r="E13" s="240" t="s">
        <v>809</v>
      </c>
      <c r="F13" s="395"/>
      <c r="G13" s="161" t="s">
        <v>425</v>
      </c>
      <c r="H13" s="161" t="s">
        <v>451</v>
      </c>
      <c r="I13" s="161" t="s">
        <v>95</v>
      </c>
      <c r="J13" s="396" t="s">
        <v>426</v>
      </c>
      <c r="K13" s="161" t="s">
        <v>434</v>
      </c>
      <c r="L13" s="161" t="s">
        <v>434</v>
      </c>
      <c r="M13" s="161" t="s">
        <v>434</v>
      </c>
      <c r="N13" s="161">
        <v>2</v>
      </c>
      <c r="O13" s="161">
        <v>2</v>
      </c>
      <c r="P13" s="117">
        <f t="shared" si="0"/>
        <v>4</v>
      </c>
      <c r="Q13" s="118" t="str">
        <f>IF(AND(P13&gt;9,P13&lt;21),"ALTO",IF(AND(P13&gt;23),"MUY ALTO",IF(AND(P13&gt;5,P13&lt;9),"MEDIO","BAJO")))</f>
        <v>BAJO</v>
      </c>
      <c r="R13" s="160">
        <v>10</v>
      </c>
      <c r="S13" s="160">
        <f t="shared" si="1"/>
        <v>40</v>
      </c>
      <c r="T13" s="118" t="str">
        <f>IF(AND(S13&gt;149,S13&lt;501),"Nivel 2",IF(AND(S13&gt;599),"Nivel 1",IF(AND(S13&gt;39,S13&lt;121),"Nivel 3","Nivel 4")))</f>
        <v>Nivel 3</v>
      </c>
      <c r="U13" s="119" t="str">
        <f t="shared" si="2"/>
        <v>Aceptable</v>
      </c>
      <c r="V13" s="161">
        <v>1</v>
      </c>
      <c r="W13" s="398" t="s">
        <v>755</v>
      </c>
      <c r="X13" s="401" t="s">
        <v>463</v>
      </c>
      <c r="Y13" s="401" t="s">
        <v>415</v>
      </c>
      <c r="Z13" s="401" t="s">
        <v>457</v>
      </c>
      <c r="AA13" s="401" t="s">
        <v>457</v>
      </c>
      <c r="AB13" s="401"/>
      <c r="AC13" s="396" t="s">
        <v>633</v>
      </c>
      <c r="AD13" s="397" t="s">
        <v>457</v>
      </c>
    </row>
    <row r="14" spans="1:30" s="22" customFormat="1" ht="58.5" customHeight="1">
      <c r="B14" s="393"/>
      <c r="C14" s="394"/>
      <c r="D14" s="322"/>
      <c r="E14" s="240" t="s">
        <v>810</v>
      </c>
      <c r="F14" s="395"/>
      <c r="G14" s="161" t="s">
        <v>427</v>
      </c>
      <c r="H14" s="161" t="s">
        <v>452</v>
      </c>
      <c r="I14" s="161" t="s">
        <v>95</v>
      </c>
      <c r="J14" s="396"/>
      <c r="K14" s="106" t="s">
        <v>416</v>
      </c>
      <c r="L14" s="106" t="s">
        <v>416</v>
      </c>
      <c r="M14" s="106" t="s">
        <v>416</v>
      </c>
      <c r="N14" s="161">
        <v>2</v>
      </c>
      <c r="O14" s="161">
        <v>3</v>
      </c>
      <c r="P14" s="117">
        <f t="shared" si="0"/>
        <v>6</v>
      </c>
      <c r="Q14" s="118" t="str">
        <f t="shared" si="3"/>
        <v>MEDIO</v>
      </c>
      <c r="R14" s="160">
        <v>10</v>
      </c>
      <c r="S14" s="160">
        <f t="shared" si="1"/>
        <v>60</v>
      </c>
      <c r="T14" s="118" t="str">
        <f t="shared" si="4"/>
        <v>Nivel 3</v>
      </c>
      <c r="U14" s="119" t="str">
        <f t="shared" si="2"/>
        <v>Aceptable</v>
      </c>
      <c r="V14" s="161">
        <v>1</v>
      </c>
      <c r="W14" s="399"/>
      <c r="X14" s="401"/>
      <c r="Y14" s="401"/>
      <c r="Z14" s="401"/>
      <c r="AA14" s="401"/>
      <c r="AB14" s="401"/>
      <c r="AC14" s="396"/>
      <c r="AD14" s="397"/>
    </row>
    <row r="15" spans="1:30" s="22" customFormat="1" ht="58.5" customHeight="1">
      <c r="B15" s="393"/>
      <c r="C15" s="394"/>
      <c r="D15" s="322"/>
      <c r="E15" s="240" t="s">
        <v>811</v>
      </c>
      <c r="F15" s="395"/>
      <c r="G15" s="161" t="s">
        <v>428</v>
      </c>
      <c r="H15" s="161" t="s">
        <v>453</v>
      </c>
      <c r="I15" s="161" t="s">
        <v>95</v>
      </c>
      <c r="J15" s="396"/>
      <c r="K15" s="106" t="s">
        <v>432</v>
      </c>
      <c r="L15" s="106" t="s">
        <v>416</v>
      </c>
      <c r="M15" s="106" t="s">
        <v>433</v>
      </c>
      <c r="N15" s="161">
        <v>2</v>
      </c>
      <c r="O15" s="161">
        <v>3</v>
      </c>
      <c r="P15" s="117">
        <f t="shared" si="0"/>
        <v>6</v>
      </c>
      <c r="Q15" s="118" t="str">
        <f t="shared" si="3"/>
        <v>MEDIO</v>
      </c>
      <c r="R15" s="160">
        <v>10</v>
      </c>
      <c r="S15" s="160">
        <f t="shared" si="1"/>
        <v>60</v>
      </c>
      <c r="T15" s="118" t="str">
        <f t="shared" si="4"/>
        <v>Nivel 3</v>
      </c>
      <c r="U15" s="119" t="str">
        <f t="shared" si="2"/>
        <v>Aceptable</v>
      </c>
      <c r="V15" s="161">
        <v>1</v>
      </c>
      <c r="W15" s="399"/>
      <c r="X15" s="401"/>
      <c r="Y15" s="401"/>
      <c r="Z15" s="401"/>
      <c r="AA15" s="401"/>
      <c r="AB15" s="401"/>
      <c r="AC15" s="396"/>
      <c r="AD15" s="397"/>
    </row>
    <row r="16" spans="1:30" s="22" customFormat="1" ht="58.5" customHeight="1">
      <c r="B16" s="393"/>
      <c r="C16" s="394"/>
      <c r="D16" s="322"/>
      <c r="E16" s="240" t="s">
        <v>812</v>
      </c>
      <c r="F16" s="395"/>
      <c r="G16" s="161" t="s">
        <v>430</v>
      </c>
      <c r="H16" s="161" t="s">
        <v>534</v>
      </c>
      <c r="I16" s="161" t="s">
        <v>95</v>
      </c>
      <c r="J16" s="396"/>
      <c r="K16" s="106" t="s">
        <v>431</v>
      </c>
      <c r="L16" s="106" t="s">
        <v>431</v>
      </c>
      <c r="M16" s="106" t="s">
        <v>431</v>
      </c>
      <c r="N16" s="161">
        <v>2</v>
      </c>
      <c r="O16" s="161">
        <v>4</v>
      </c>
      <c r="P16" s="117">
        <f t="shared" si="0"/>
        <v>8</v>
      </c>
      <c r="Q16" s="118" t="str">
        <f>IF(AND(P16&gt;9,P16&lt;21),"ALTO",IF(AND(P16&gt;23),"MUY ALTO",IF(AND(P16&gt;5,P16&lt;9),"MEDIO","BAJO")))</f>
        <v>MEDIO</v>
      </c>
      <c r="R16" s="160">
        <v>10</v>
      </c>
      <c r="S16" s="160">
        <f t="shared" si="1"/>
        <v>80</v>
      </c>
      <c r="T16" s="118" t="str">
        <f t="shared" si="4"/>
        <v>Nivel 3</v>
      </c>
      <c r="U16" s="119" t="str">
        <f t="shared" si="2"/>
        <v>Aceptable</v>
      </c>
      <c r="V16" s="161">
        <v>1</v>
      </c>
      <c r="W16" s="400"/>
      <c r="X16" s="401"/>
      <c r="Y16" s="401"/>
      <c r="Z16" s="401"/>
      <c r="AA16" s="401"/>
      <c r="AB16" s="401"/>
      <c r="AC16" s="396"/>
      <c r="AD16" s="397"/>
    </row>
    <row r="17" spans="2:30" s="22" customFormat="1" ht="58.5" customHeight="1">
      <c r="B17" s="393"/>
      <c r="C17" s="394"/>
      <c r="D17" s="322"/>
      <c r="E17" s="240"/>
      <c r="F17" s="395"/>
      <c r="G17" s="228" t="s">
        <v>818</v>
      </c>
      <c r="H17" s="233" t="s">
        <v>819</v>
      </c>
      <c r="I17" s="228" t="s">
        <v>96</v>
      </c>
      <c r="J17" s="230"/>
      <c r="K17" s="106"/>
      <c r="L17" s="106"/>
      <c r="M17" s="106"/>
      <c r="N17" s="228"/>
      <c r="O17" s="228"/>
      <c r="P17" s="117"/>
      <c r="Q17" s="118"/>
      <c r="R17" s="231"/>
      <c r="S17" s="231"/>
      <c r="T17" s="118"/>
      <c r="U17" s="119"/>
      <c r="V17" s="228"/>
      <c r="W17" s="234"/>
      <c r="X17" s="228"/>
      <c r="Y17" s="228"/>
      <c r="Z17" s="228"/>
      <c r="AA17" s="228"/>
      <c r="AB17" s="228"/>
      <c r="AC17" s="230"/>
      <c r="AD17" s="232"/>
    </row>
    <row r="18" spans="2:30" s="22" customFormat="1" ht="117.75" customHeight="1">
      <c r="B18" s="393"/>
      <c r="C18" s="394"/>
      <c r="D18" s="322"/>
      <c r="E18" s="240" t="s">
        <v>813</v>
      </c>
      <c r="F18" s="395"/>
      <c r="G18" s="161" t="s">
        <v>435</v>
      </c>
      <c r="H18" s="233" t="s">
        <v>820</v>
      </c>
      <c r="I18" s="161" t="s">
        <v>96</v>
      </c>
      <c r="J18" s="161" t="s">
        <v>436</v>
      </c>
      <c r="K18" s="161" t="s">
        <v>437</v>
      </c>
      <c r="L18" s="161" t="s">
        <v>437</v>
      </c>
      <c r="M18" s="161" t="s">
        <v>437</v>
      </c>
      <c r="N18" s="161">
        <v>10</v>
      </c>
      <c r="O18" s="161">
        <v>1</v>
      </c>
      <c r="P18" s="117">
        <f t="shared" si="0"/>
        <v>10</v>
      </c>
      <c r="Q18" s="118" t="str">
        <f>IF(AND(P18&gt;9,P18&lt;21),"ALTO",IF(AND(P18&gt;23),"MUY ALTO",IF(AND(P18&gt;5,P18&lt;9),"MEDIO","BAJO")))</f>
        <v>ALTO</v>
      </c>
      <c r="R18" s="160">
        <v>25</v>
      </c>
      <c r="S18" s="160">
        <f t="shared" si="1"/>
        <v>250</v>
      </c>
      <c r="T18" s="118" t="str">
        <f t="shared" si="4"/>
        <v>Nivel 2</v>
      </c>
      <c r="U18" s="120" t="str">
        <f t="shared" si="2"/>
        <v>No Aceptable o Aceptable con control específico</v>
      </c>
      <c r="V18" s="161">
        <v>1</v>
      </c>
      <c r="W18" s="214" t="s">
        <v>755</v>
      </c>
      <c r="X18" s="161" t="s">
        <v>464</v>
      </c>
      <c r="Y18" s="161" t="s">
        <v>415</v>
      </c>
      <c r="Z18" s="161"/>
      <c r="AA18" s="161"/>
      <c r="AB18" s="161" t="s">
        <v>465</v>
      </c>
      <c r="AC18" s="166" t="s">
        <v>652</v>
      </c>
      <c r="AD18" s="163" t="s">
        <v>457</v>
      </c>
    </row>
    <row r="19" spans="2:30" s="22" customFormat="1" ht="109.5" customHeight="1">
      <c r="B19" s="393"/>
      <c r="C19" s="394"/>
      <c r="D19" s="322"/>
      <c r="E19" s="240" t="s">
        <v>814</v>
      </c>
      <c r="F19" s="395"/>
      <c r="G19" s="161" t="s">
        <v>531</v>
      </c>
      <c r="H19" s="161" t="s">
        <v>530</v>
      </c>
      <c r="I19" s="161" t="s">
        <v>103</v>
      </c>
      <c r="J19" s="172" t="s">
        <v>619</v>
      </c>
      <c r="K19" s="123" t="s">
        <v>416</v>
      </c>
      <c r="L19" s="123" t="s">
        <v>416</v>
      </c>
      <c r="M19" s="123" t="s">
        <v>635</v>
      </c>
      <c r="N19" s="161">
        <v>2</v>
      </c>
      <c r="O19" s="161">
        <v>4</v>
      </c>
      <c r="P19" s="117">
        <f t="shared" si="0"/>
        <v>8</v>
      </c>
      <c r="Q19" s="118" t="str">
        <f t="shared" si="3"/>
        <v>MEDIO</v>
      </c>
      <c r="R19" s="160">
        <v>10</v>
      </c>
      <c r="S19" s="160">
        <f t="shared" si="1"/>
        <v>80</v>
      </c>
      <c r="T19" s="124" t="str">
        <f t="shared" si="4"/>
        <v>Nivel 3</v>
      </c>
      <c r="U19" s="119" t="str">
        <f t="shared" si="2"/>
        <v>Aceptable</v>
      </c>
      <c r="V19" s="161">
        <v>1</v>
      </c>
      <c r="W19" s="214" t="s">
        <v>755</v>
      </c>
      <c r="X19" s="172" t="s">
        <v>456</v>
      </c>
      <c r="Y19" s="161" t="s">
        <v>461</v>
      </c>
      <c r="Z19" s="161"/>
      <c r="AA19" s="161"/>
      <c r="AB19" s="161"/>
      <c r="AC19" s="166" t="s">
        <v>636</v>
      </c>
      <c r="AD19" s="163" t="s">
        <v>457</v>
      </c>
    </row>
    <row r="20" spans="2:30" s="22" customFormat="1" ht="67.5" customHeight="1">
      <c r="B20" s="393"/>
      <c r="C20" s="394"/>
      <c r="D20" s="322"/>
      <c r="E20" s="241" t="s">
        <v>815</v>
      </c>
      <c r="F20" s="395"/>
      <c r="G20" s="161" t="s">
        <v>442</v>
      </c>
      <c r="H20" s="161" t="s">
        <v>445</v>
      </c>
      <c r="I20" s="161" t="s">
        <v>103</v>
      </c>
      <c r="J20" s="161" t="s">
        <v>446</v>
      </c>
      <c r="K20" s="123" t="s">
        <v>448</v>
      </c>
      <c r="L20" s="123" t="s">
        <v>416</v>
      </c>
      <c r="M20" s="123" t="s">
        <v>416</v>
      </c>
      <c r="N20" s="161">
        <v>6</v>
      </c>
      <c r="O20" s="161">
        <v>1</v>
      </c>
      <c r="P20" s="117">
        <f t="shared" si="0"/>
        <v>6</v>
      </c>
      <c r="Q20" s="118" t="str">
        <f t="shared" si="3"/>
        <v>MEDIO</v>
      </c>
      <c r="R20" s="160">
        <v>25</v>
      </c>
      <c r="S20" s="160">
        <f t="shared" si="1"/>
        <v>150</v>
      </c>
      <c r="T20" s="125" t="str">
        <f t="shared" si="4"/>
        <v>Nivel 2</v>
      </c>
      <c r="U20" s="120" t="str">
        <f t="shared" si="2"/>
        <v>No Aceptable o Aceptable con control específico</v>
      </c>
      <c r="V20" s="161">
        <v>1</v>
      </c>
      <c r="W20" s="214" t="s">
        <v>755</v>
      </c>
      <c r="X20" s="161" t="s">
        <v>468</v>
      </c>
      <c r="Y20" s="161" t="s">
        <v>461</v>
      </c>
      <c r="Z20" s="161" t="s">
        <v>457</v>
      </c>
      <c r="AA20" s="161" t="s">
        <v>457</v>
      </c>
      <c r="AB20" s="161"/>
      <c r="AC20" s="157" t="s">
        <v>469</v>
      </c>
      <c r="AD20" s="163" t="s">
        <v>457</v>
      </c>
    </row>
    <row r="21" spans="2:30" s="22" customFormat="1" ht="67.5" customHeight="1">
      <c r="B21" s="227"/>
      <c r="C21" s="242"/>
      <c r="D21" s="243"/>
      <c r="E21" s="244" t="s">
        <v>816</v>
      </c>
      <c r="F21" s="73"/>
      <c r="G21" s="236"/>
      <c r="H21" s="236"/>
      <c r="I21" s="236"/>
      <c r="J21" s="236"/>
      <c r="K21" s="245"/>
      <c r="L21" s="245"/>
      <c r="M21" s="245"/>
      <c r="N21" s="236"/>
      <c r="O21" s="236"/>
      <c r="P21" s="246"/>
      <c r="Q21" s="247"/>
      <c r="R21" s="73"/>
      <c r="S21" s="73"/>
      <c r="T21" s="248"/>
      <c r="U21" s="249"/>
      <c r="V21" s="236"/>
      <c r="W21" s="236"/>
      <c r="X21" s="236"/>
      <c r="Y21" s="236"/>
      <c r="Z21" s="236"/>
      <c r="AA21" s="236"/>
      <c r="AB21" s="236"/>
      <c r="AC21" s="250"/>
      <c r="AD21" s="237"/>
    </row>
    <row r="22" spans="2:30" s="22" customFormat="1" ht="67.5" customHeight="1">
      <c r="B22" s="227"/>
      <c r="C22" s="242"/>
      <c r="D22" s="243"/>
      <c r="E22" s="244" t="s">
        <v>817</v>
      </c>
      <c r="F22" s="73"/>
      <c r="G22" s="236"/>
      <c r="H22" s="236"/>
      <c r="I22" s="236"/>
      <c r="J22" s="236"/>
      <c r="K22" s="245"/>
      <c r="L22" s="245"/>
      <c r="M22" s="245"/>
      <c r="N22" s="236"/>
      <c r="O22" s="236"/>
      <c r="P22" s="246"/>
      <c r="Q22" s="247"/>
      <c r="R22" s="73"/>
      <c r="S22" s="73"/>
      <c r="T22" s="248"/>
      <c r="U22" s="249"/>
      <c r="V22" s="236"/>
      <c r="W22" s="236"/>
      <c r="X22" s="236"/>
      <c r="Y22" s="236"/>
      <c r="Z22" s="236"/>
      <c r="AA22" s="236"/>
      <c r="AB22" s="236"/>
      <c r="AC22" s="250"/>
      <c r="AD22" s="237"/>
    </row>
    <row r="23" spans="2:30" ht="13.5" thickBot="1">
      <c r="B23" s="141"/>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73"/>
      <c r="AD23" s="164"/>
    </row>
    <row r="24" spans="2:30" s="22" customFormat="1" ht="39.75" customHeight="1" thickBot="1">
      <c r="B24" s="390" t="s">
        <v>450</v>
      </c>
      <c r="C24" s="391"/>
      <c r="D24" s="391"/>
      <c r="E24" s="392"/>
      <c r="F24" s="382" t="s">
        <v>473</v>
      </c>
      <c r="G24" s="383"/>
      <c r="H24" s="383"/>
      <c r="I24" s="383"/>
      <c r="J24" s="383"/>
      <c r="K24" s="383"/>
      <c r="L24" s="383"/>
      <c r="M24" s="383"/>
      <c r="N24" s="383"/>
      <c r="O24" s="383"/>
      <c r="P24" s="383"/>
      <c r="Q24" s="383"/>
      <c r="R24" s="383"/>
      <c r="S24" s="383"/>
      <c r="T24" s="384"/>
      <c r="U24" s="385" t="s">
        <v>397</v>
      </c>
      <c r="V24" s="386"/>
      <c r="W24" s="223"/>
      <c r="X24" s="367" t="s">
        <v>606</v>
      </c>
      <c r="Y24" s="368"/>
      <c r="Z24" s="368"/>
      <c r="AA24" s="368"/>
      <c r="AB24" s="368"/>
      <c r="AC24" s="368"/>
      <c r="AD24" s="369"/>
    </row>
    <row r="25" spans="2:30">
      <c r="AC25" s="73"/>
    </row>
  </sheetData>
  <mergeCells count="41">
    <mergeCell ref="B8:B9"/>
    <mergeCell ref="C8:C9"/>
    <mergeCell ref="B7:AD7"/>
    <mergeCell ref="B2:F6"/>
    <mergeCell ref="G2:AD3"/>
    <mergeCell ref="G4:P4"/>
    <mergeCell ref="Q4:AD4"/>
    <mergeCell ref="G5:P5"/>
    <mergeCell ref="Q5:AD5"/>
    <mergeCell ref="G6:H6"/>
    <mergeCell ref="I6:K6"/>
    <mergeCell ref="L6:P6"/>
    <mergeCell ref="Q6:AD6"/>
    <mergeCell ref="K8:M8"/>
    <mergeCell ref="N8:T8"/>
    <mergeCell ref="V8:Y8"/>
    <mergeCell ref="B24:E24"/>
    <mergeCell ref="F24:T24"/>
    <mergeCell ref="U24:V24"/>
    <mergeCell ref="X24:AD24"/>
    <mergeCell ref="B10:B20"/>
    <mergeCell ref="C10:C20"/>
    <mergeCell ref="D10:D20"/>
    <mergeCell ref="F10:F20"/>
    <mergeCell ref="AC10:AC11"/>
    <mergeCell ref="AD10:AD11"/>
    <mergeCell ref="J13:J16"/>
    <mergeCell ref="AD13:AD16"/>
    <mergeCell ref="Y13:Y16"/>
    <mergeCell ref="Z13:Z16"/>
    <mergeCell ref="AA13:AA16"/>
    <mergeCell ref="Z8:AD8"/>
    <mergeCell ref="AB13:AB16"/>
    <mergeCell ref="X13:X16"/>
    <mergeCell ref="AC13:AC16"/>
    <mergeCell ref="D8:D9"/>
    <mergeCell ref="E8:E9"/>
    <mergeCell ref="F8:F9"/>
    <mergeCell ref="G8:I8"/>
    <mergeCell ref="J8:J9"/>
    <mergeCell ref="W13:W16"/>
  </mergeCells>
  <conditionalFormatting sqref="Q10:Q22">
    <cfRule type="containsText" dxfId="99" priority="8" operator="containsText" text="MUY ALTO">
      <formula>NOT(ISERROR(SEARCH("MUY ALTO",Q10)))</formula>
    </cfRule>
    <cfRule type="containsText" dxfId="98" priority="9" operator="containsText" text="ALTO">
      <formula>NOT(ISERROR(SEARCH("ALTO",Q10)))</formula>
    </cfRule>
    <cfRule type="containsText" dxfId="97" priority="10" operator="containsText" text="MEDIO">
      <formula>NOT(ISERROR(SEARCH("MEDIO",Q10)))</formula>
    </cfRule>
    <cfRule type="containsText" dxfId="96" priority="11" operator="containsText" text="BAJO">
      <formula>NOT(ISERROR(SEARCH("BAJO",Q10)))</formula>
    </cfRule>
  </conditionalFormatting>
  <conditionalFormatting sqref="T10:T22">
    <cfRule type="containsText" dxfId="95" priority="1" operator="containsText" text="Nivel 3">
      <formula>NOT(ISERROR(SEARCH("Nivel 3",T10)))</formula>
    </cfRule>
    <cfRule type="containsText" dxfId="94" priority="2" operator="containsText" text="Nivel 2">
      <formula>NOT(ISERROR(SEARCH("Nivel 2",T10)))</formula>
    </cfRule>
    <cfRule type="containsText" dxfId="93" priority="3" operator="containsText" text="Nivel 4">
      <formula>NOT(ISERROR(SEARCH("Nivel 4",T10)))</formula>
    </cfRule>
    <cfRule type="containsText" priority="4" operator="containsText" text="Nivel 4">
      <formula>NOT(ISERROR(SEARCH("Nivel 4",T10)))</formula>
    </cfRule>
    <cfRule type="containsText" dxfId="92" priority="5" operator="containsText" text="Nivel 3">
      <formula>NOT(ISERROR(SEARCH("Nivel 3",T10)))</formula>
    </cfRule>
    <cfRule type="containsText" dxfId="91" priority="6" operator="containsText" text="Nivel 3">
      <formula>NOT(ISERROR(SEARCH("Nivel 3",T10)))</formula>
    </cfRule>
    <cfRule type="containsText" dxfId="90" priority="7" operator="containsText" text="Nivel 1">
      <formula>NOT(ISERROR(SEARCH("Nivel 1",T10)))</formula>
    </cfRule>
  </conditionalFormatting>
  <dataValidations count="4">
    <dataValidation type="list" allowBlank="1" showInputMessage="1" showErrorMessage="1" sqref="N10:N22">
      <formula1>ND</formula1>
    </dataValidation>
    <dataValidation type="list" allowBlank="1" showInputMessage="1" showErrorMessage="1" sqref="O10:O22">
      <formula1>NE</formula1>
    </dataValidation>
    <dataValidation type="list" allowBlank="1" showInputMessage="1" showErrorMessage="1" sqref="R10:R22">
      <formula1>NC</formula1>
    </dataValidation>
    <dataValidation type="list" allowBlank="1" showInputMessage="1" showErrorMessage="1" sqref="I10:I22">
      <formula1>ri</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dimension ref="A3:AD25"/>
  <sheetViews>
    <sheetView topLeftCell="B15" zoomScale="60" zoomScaleNormal="60" workbookViewId="0">
      <selection activeCell="L28" sqref="L28"/>
    </sheetView>
  </sheetViews>
  <sheetFormatPr baseColWidth="10" defaultRowHeight="12.75"/>
  <cols>
    <col min="1" max="1" width="6.5703125" customWidth="1"/>
    <col min="2" max="4" width="7.85546875" customWidth="1"/>
    <col min="5" max="5" width="15.7109375" customWidth="1"/>
    <col min="6" max="6" width="8.7109375" customWidth="1"/>
    <col min="7" max="9" width="19.85546875" customWidth="1"/>
    <col min="10" max="10" width="22.28515625" customWidth="1"/>
    <col min="11" max="11" width="15.5703125" customWidth="1"/>
    <col min="12" max="13" width="18.140625" customWidth="1"/>
    <col min="14" max="14" width="8.5703125" customWidth="1"/>
    <col min="15" max="15" width="6.7109375" customWidth="1"/>
    <col min="16" max="16" width="9.5703125" customWidth="1"/>
    <col min="17" max="17" width="12.28515625" customWidth="1"/>
    <col min="18" max="19" width="7.7109375" customWidth="1"/>
    <col min="21" max="21" width="19.5703125" customWidth="1"/>
    <col min="22" max="22" width="7.5703125" customWidth="1"/>
    <col min="23" max="23" width="19.85546875" customWidth="1"/>
    <col min="24" max="24" width="19.5703125" customWidth="1"/>
    <col min="25" max="25" width="9.5703125" customWidth="1"/>
    <col min="26" max="27" width="8.42578125" customWidth="1"/>
    <col min="28" max="28" width="18" customWidth="1"/>
    <col min="29" max="29" width="46.7109375" customWidth="1"/>
    <col min="30" max="30" width="20.5703125" customWidth="1"/>
  </cols>
  <sheetData>
    <row r="3" spans="1:30" ht="13.5" thickBot="1"/>
    <row r="4" spans="1:30" s="22" customFormat="1" ht="21.75" customHeight="1">
      <c r="A4" s="140"/>
      <c r="B4" s="328"/>
      <c r="C4" s="329"/>
      <c r="D4" s="329"/>
      <c r="E4" s="329"/>
      <c r="F4" s="329"/>
      <c r="G4" s="339" t="s">
        <v>593</v>
      </c>
      <c r="H4" s="340"/>
      <c r="I4" s="340"/>
      <c r="J4" s="340"/>
      <c r="K4" s="340"/>
      <c r="L4" s="340"/>
      <c r="M4" s="340"/>
      <c r="N4" s="340"/>
      <c r="O4" s="340"/>
      <c r="P4" s="340"/>
      <c r="Q4" s="340"/>
      <c r="R4" s="340"/>
      <c r="S4" s="340"/>
      <c r="T4" s="340"/>
      <c r="U4" s="340"/>
      <c r="V4" s="340"/>
      <c r="W4" s="340"/>
      <c r="X4" s="340"/>
      <c r="Y4" s="340"/>
      <c r="Z4" s="340"/>
      <c r="AA4" s="340"/>
      <c r="AB4" s="340"/>
      <c r="AC4" s="340"/>
      <c r="AD4" s="341"/>
    </row>
    <row r="5" spans="1:30" s="22" customFormat="1" ht="20.25" customHeight="1">
      <c r="A5" s="140"/>
      <c r="B5" s="330"/>
      <c r="C5" s="331"/>
      <c r="D5" s="331"/>
      <c r="E5" s="331"/>
      <c r="F5" s="331"/>
      <c r="G5" s="342"/>
      <c r="H5" s="343"/>
      <c r="I5" s="343"/>
      <c r="J5" s="343"/>
      <c r="K5" s="343"/>
      <c r="L5" s="343"/>
      <c r="M5" s="343"/>
      <c r="N5" s="343"/>
      <c r="O5" s="343"/>
      <c r="P5" s="343"/>
      <c r="Q5" s="343"/>
      <c r="R5" s="343"/>
      <c r="S5" s="343"/>
      <c r="T5" s="343"/>
      <c r="U5" s="343"/>
      <c r="V5" s="343"/>
      <c r="W5" s="343"/>
      <c r="X5" s="343"/>
      <c r="Y5" s="343"/>
      <c r="Z5" s="343"/>
      <c r="AA5" s="343"/>
      <c r="AB5" s="343"/>
      <c r="AC5" s="343"/>
      <c r="AD5" s="344"/>
    </row>
    <row r="6" spans="1:30" s="22" customFormat="1" ht="27.75" customHeight="1">
      <c r="A6" s="140"/>
      <c r="B6" s="330"/>
      <c r="C6" s="331"/>
      <c r="D6" s="331"/>
      <c r="E6" s="331"/>
      <c r="F6" s="331"/>
      <c r="G6" s="334" t="s">
        <v>479</v>
      </c>
      <c r="H6" s="335"/>
      <c r="I6" s="335"/>
      <c r="J6" s="335"/>
      <c r="K6" s="335"/>
      <c r="L6" s="335"/>
      <c r="M6" s="335"/>
      <c r="N6" s="335"/>
      <c r="O6" s="335"/>
      <c r="P6" s="336"/>
      <c r="Q6" s="337" t="s">
        <v>480</v>
      </c>
      <c r="R6" s="337"/>
      <c r="S6" s="337"/>
      <c r="T6" s="337"/>
      <c r="U6" s="337"/>
      <c r="V6" s="337"/>
      <c r="W6" s="337"/>
      <c r="X6" s="337"/>
      <c r="Y6" s="337"/>
      <c r="Z6" s="337"/>
      <c r="AA6" s="337"/>
      <c r="AB6" s="337"/>
      <c r="AC6" s="337"/>
      <c r="AD6" s="338"/>
    </row>
    <row r="7" spans="1:30" s="22" customFormat="1" ht="36.75" customHeight="1">
      <c r="A7" s="140"/>
      <c r="B7" s="330"/>
      <c r="C7" s="331"/>
      <c r="D7" s="331"/>
      <c r="E7" s="331"/>
      <c r="F7" s="331"/>
      <c r="G7" s="350" t="s">
        <v>482</v>
      </c>
      <c r="H7" s="346"/>
      <c r="I7" s="346"/>
      <c r="J7" s="346"/>
      <c r="K7" s="346"/>
      <c r="L7" s="346"/>
      <c r="M7" s="346"/>
      <c r="N7" s="346"/>
      <c r="O7" s="346"/>
      <c r="P7" s="351"/>
      <c r="Q7" s="346" t="s">
        <v>481</v>
      </c>
      <c r="R7" s="346"/>
      <c r="S7" s="346"/>
      <c r="T7" s="346"/>
      <c r="U7" s="346"/>
      <c r="V7" s="346"/>
      <c r="W7" s="346"/>
      <c r="X7" s="346"/>
      <c r="Y7" s="346"/>
      <c r="Z7" s="346"/>
      <c r="AA7" s="346"/>
      <c r="AB7" s="346"/>
      <c r="AC7" s="346"/>
      <c r="AD7" s="347"/>
    </row>
    <row r="8" spans="1:30" s="22" customFormat="1" ht="18.75" customHeight="1">
      <c r="A8" s="140"/>
      <c r="B8" s="332"/>
      <c r="C8" s="333"/>
      <c r="D8" s="333"/>
      <c r="E8" s="333"/>
      <c r="F8" s="333"/>
      <c r="G8" s="352" t="s">
        <v>485</v>
      </c>
      <c r="H8" s="353"/>
      <c r="I8" s="352" t="s">
        <v>707</v>
      </c>
      <c r="J8" s="353"/>
      <c r="K8" s="353"/>
      <c r="L8" s="354" t="s">
        <v>484</v>
      </c>
      <c r="M8" s="355"/>
      <c r="N8" s="355"/>
      <c r="O8" s="355"/>
      <c r="P8" s="356"/>
      <c r="Q8" s="348" t="s">
        <v>594</v>
      </c>
      <c r="R8" s="348"/>
      <c r="S8" s="348"/>
      <c r="T8" s="348"/>
      <c r="U8" s="348"/>
      <c r="V8" s="348"/>
      <c r="W8" s="348"/>
      <c r="X8" s="348"/>
      <c r="Y8" s="348"/>
      <c r="Z8" s="348"/>
      <c r="AA8" s="348"/>
      <c r="AB8" s="348"/>
      <c r="AC8" s="348"/>
      <c r="AD8" s="349"/>
    </row>
    <row r="9" spans="1:30" s="22" customFormat="1" ht="23.25" customHeight="1" thickBot="1">
      <c r="A9" s="140"/>
      <c r="B9" s="345" t="s">
        <v>789</v>
      </c>
      <c r="C9" s="343"/>
      <c r="D9" s="343"/>
      <c r="E9" s="343"/>
      <c r="F9" s="343"/>
      <c r="G9" s="343"/>
      <c r="H9" s="343"/>
      <c r="I9" s="343"/>
      <c r="J9" s="343"/>
      <c r="K9" s="343"/>
      <c r="L9" s="343"/>
      <c r="M9" s="343"/>
      <c r="N9" s="343"/>
      <c r="O9" s="343"/>
      <c r="P9" s="343"/>
      <c r="Q9" s="343"/>
      <c r="R9" s="343"/>
      <c r="S9" s="343"/>
      <c r="T9" s="343"/>
      <c r="U9" s="343"/>
      <c r="V9" s="343"/>
      <c r="W9" s="343"/>
      <c r="X9" s="343"/>
      <c r="Y9" s="343"/>
      <c r="Z9" s="343"/>
      <c r="AA9" s="343"/>
      <c r="AB9" s="343"/>
      <c r="AC9" s="343"/>
      <c r="AD9" s="344"/>
    </row>
    <row r="10" spans="1:30" s="22" customFormat="1" ht="63.75" customHeight="1" thickBot="1">
      <c r="B10" s="373" t="s">
        <v>8</v>
      </c>
      <c r="C10" s="363" t="s">
        <v>400</v>
      </c>
      <c r="D10" s="363" t="s">
        <v>6</v>
      </c>
      <c r="E10" s="363" t="s">
        <v>9</v>
      </c>
      <c r="F10" s="363" t="s">
        <v>411</v>
      </c>
      <c r="G10" s="387" t="s">
        <v>13</v>
      </c>
      <c r="H10" s="388"/>
      <c r="I10" s="389"/>
      <c r="J10" s="363" t="s">
        <v>12</v>
      </c>
      <c r="K10" s="387" t="s">
        <v>17</v>
      </c>
      <c r="L10" s="388"/>
      <c r="M10" s="389"/>
      <c r="N10" s="387" t="s">
        <v>26</v>
      </c>
      <c r="O10" s="388"/>
      <c r="P10" s="388"/>
      <c r="Q10" s="388"/>
      <c r="R10" s="388"/>
      <c r="S10" s="388"/>
      <c r="T10" s="389"/>
      <c r="U10" s="81" t="s">
        <v>27</v>
      </c>
      <c r="V10" s="370" t="s">
        <v>412</v>
      </c>
      <c r="W10" s="371"/>
      <c r="X10" s="371"/>
      <c r="Y10" s="372"/>
      <c r="Z10" s="370" t="s">
        <v>2</v>
      </c>
      <c r="AA10" s="371"/>
      <c r="AB10" s="371"/>
      <c r="AC10" s="371"/>
      <c r="AD10" s="372"/>
    </row>
    <row r="11" spans="1:30" s="22" customFormat="1" ht="134.25" customHeight="1">
      <c r="B11" s="405"/>
      <c r="C11" s="364"/>
      <c r="D11" s="364"/>
      <c r="E11" s="364"/>
      <c r="F11" s="364"/>
      <c r="G11" s="210" t="s">
        <v>443</v>
      </c>
      <c r="H11" s="210" t="s">
        <v>14</v>
      </c>
      <c r="I11" s="210" t="s">
        <v>15</v>
      </c>
      <c r="J11" s="364"/>
      <c r="K11" s="210" t="s">
        <v>16</v>
      </c>
      <c r="L11" s="210" t="s">
        <v>18</v>
      </c>
      <c r="M11" s="115" t="s">
        <v>19</v>
      </c>
      <c r="N11" s="128" t="s">
        <v>21</v>
      </c>
      <c r="O11" s="116" t="s">
        <v>22</v>
      </c>
      <c r="P11" s="82" t="s">
        <v>20</v>
      </c>
      <c r="Q11" s="116" t="s">
        <v>23</v>
      </c>
      <c r="R11" s="82" t="s">
        <v>31</v>
      </c>
      <c r="S11" s="116" t="s">
        <v>24</v>
      </c>
      <c r="T11" s="82" t="s">
        <v>25</v>
      </c>
      <c r="U11" s="116" t="s">
        <v>28</v>
      </c>
      <c r="V11" s="82" t="s">
        <v>29</v>
      </c>
      <c r="W11" s="82" t="s">
        <v>708</v>
      </c>
      <c r="X11" s="82" t="s">
        <v>30</v>
      </c>
      <c r="Y11" s="82" t="s">
        <v>413</v>
      </c>
      <c r="Z11" s="83" t="s">
        <v>3</v>
      </c>
      <c r="AA11" s="83" t="s">
        <v>4</v>
      </c>
      <c r="AB11" s="83" t="s">
        <v>5</v>
      </c>
      <c r="AC11" s="83" t="s">
        <v>203</v>
      </c>
      <c r="AD11" s="83" t="s">
        <v>1</v>
      </c>
    </row>
    <row r="12" spans="1:30" s="22" customFormat="1" ht="66" customHeight="1">
      <c r="B12" s="393" t="s">
        <v>742</v>
      </c>
      <c r="C12" s="394" t="s">
        <v>743</v>
      </c>
      <c r="D12" s="322" t="s">
        <v>744</v>
      </c>
      <c r="E12" s="322"/>
      <c r="F12" s="395" t="s">
        <v>415</v>
      </c>
      <c r="G12" s="214" t="s">
        <v>106</v>
      </c>
      <c r="H12" s="214" t="s">
        <v>733</v>
      </c>
      <c r="I12" s="214" t="s">
        <v>92</v>
      </c>
      <c r="J12" s="106" t="s">
        <v>712</v>
      </c>
      <c r="K12" s="106" t="s">
        <v>416</v>
      </c>
      <c r="L12" s="106" t="s">
        <v>417</v>
      </c>
      <c r="M12" s="214" t="s">
        <v>418</v>
      </c>
      <c r="N12" s="214">
        <v>6</v>
      </c>
      <c r="O12" s="214">
        <v>4</v>
      </c>
      <c r="P12" s="117">
        <f t="shared" ref="P12:P23" si="0">N12*O12</f>
        <v>24</v>
      </c>
      <c r="Q12" s="118" t="str">
        <f t="shared" ref="Q12:Q23" si="1">IF(AND(P12&gt;9,P12&lt;21),"ALTO",IF(AND(P12&gt;23),"MUY ALTO",IF(AND(P12&gt;5,P12&lt;9),"MEDIO","BAJO")))</f>
        <v>MUY ALTO</v>
      </c>
      <c r="R12" s="211">
        <v>60</v>
      </c>
      <c r="S12" s="211">
        <f t="shared" ref="S12:S23" si="2">P12*R12</f>
        <v>1440</v>
      </c>
      <c r="T12" s="118" t="str">
        <f>IF(AND(S12&gt;149,S12&lt;501),"Nivel 2",IF(AND(S12&gt;599),"Nivel 1",IF(AND(S12&gt;39,S12&lt;121),"Nivel 3","Nivel 4")))</f>
        <v>Nivel 1</v>
      </c>
      <c r="U12" s="190" t="str">
        <f t="shared" ref="U12:U23" si="3">IF(AND(S12&gt;149,S12&lt;501),"No Aceptable o Aceptable con control específico",IF(AND(S12&gt;599),"No Aceptable",IF(AND(S12&gt;39,S12&lt;121),"Aceptable","Aceptable")))</f>
        <v>No Aceptable</v>
      </c>
      <c r="V12" s="214">
        <v>4</v>
      </c>
      <c r="W12" s="214" t="s">
        <v>738</v>
      </c>
      <c r="X12" s="214" t="s">
        <v>456</v>
      </c>
      <c r="Y12" s="214" t="s">
        <v>415</v>
      </c>
      <c r="Z12" s="214" t="s">
        <v>457</v>
      </c>
      <c r="AA12" s="214" t="s">
        <v>457</v>
      </c>
      <c r="AB12" s="214" t="s">
        <v>457</v>
      </c>
      <c r="AC12" s="406" t="s">
        <v>713</v>
      </c>
      <c r="AD12" s="410" t="s">
        <v>715</v>
      </c>
    </row>
    <row r="13" spans="1:30" s="22" customFormat="1" ht="66" customHeight="1">
      <c r="B13" s="393"/>
      <c r="C13" s="394"/>
      <c r="D13" s="322"/>
      <c r="E13" s="322"/>
      <c r="F13" s="395"/>
      <c r="G13" s="214" t="s">
        <v>734</v>
      </c>
      <c r="H13" s="214" t="s">
        <v>735</v>
      </c>
      <c r="I13" s="214" t="s">
        <v>92</v>
      </c>
      <c r="J13" s="106" t="s">
        <v>736</v>
      </c>
      <c r="K13" s="106" t="s">
        <v>416</v>
      </c>
      <c r="L13" s="106" t="s">
        <v>417</v>
      </c>
      <c r="M13" s="214" t="s">
        <v>737</v>
      </c>
      <c r="N13" s="214">
        <v>6</v>
      </c>
      <c r="O13" s="214">
        <v>4</v>
      </c>
      <c r="P13" s="117">
        <f t="shared" si="0"/>
        <v>24</v>
      </c>
      <c r="Q13" s="118" t="str">
        <f t="shared" si="1"/>
        <v>MUY ALTO</v>
      </c>
      <c r="R13" s="211">
        <v>60</v>
      </c>
      <c r="S13" s="211">
        <f>P13*R13</f>
        <v>1440</v>
      </c>
      <c r="T13" s="118" t="str">
        <f>IF(AND(S13&gt;149,S13&lt;501),"Nivel 2",IF(AND(S13&gt;599),"Nivel 1",IF(AND(S13&gt;39,S13&lt;121),"Nivel 3","Nivel 4")))</f>
        <v>Nivel 1</v>
      </c>
      <c r="U13" s="190" t="str">
        <f>IF(AND(S13&gt;149,S13&lt;501),"No Aceptable o Aceptable con control específico",IF(AND(S13&gt;599),"No Aceptable",IF(AND(S13&gt;39,S13&lt;121),"Aceptable","Aceptable")))</f>
        <v>No Aceptable</v>
      </c>
      <c r="V13" s="214">
        <v>4</v>
      </c>
      <c r="W13" s="214" t="s">
        <v>738</v>
      </c>
      <c r="X13" s="214" t="s">
        <v>459</v>
      </c>
      <c r="Y13" s="214" t="s">
        <v>415</v>
      </c>
      <c r="Z13" s="214" t="s">
        <v>457</v>
      </c>
      <c r="AA13" s="214" t="s">
        <v>457</v>
      </c>
      <c r="AB13" s="214" t="s">
        <v>457</v>
      </c>
      <c r="AC13" s="407"/>
      <c r="AD13" s="411"/>
    </row>
    <row r="14" spans="1:30" s="22" customFormat="1" ht="63.75" customHeight="1">
      <c r="B14" s="393"/>
      <c r="C14" s="394"/>
      <c r="D14" s="322"/>
      <c r="E14" s="322"/>
      <c r="F14" s="395"/>
      <c r="G14" s="214" t="s">
        <v>419</v>
      </c>
      <c r="H14" s="214" t="s">
        <v>711</v>
      </c>
      <c r="I14" s="214" t="s">
        <v>92</v>
      </c>
      <c r="J14" s="214" t="s">
        <v>714</v>
      </c>
      <c r="K14" s="106" t="s">
        <v>416</v>
      </c>
      <c r="L14" s="106" t="s">
        <v>416</v>
      </c>
      <c r="M14" s="106" t="s">
        <v>603</v>
      </c>
      <c r="N14" s="214">
        <v>6</v>
      </c>
      <c r="O14" s="214">
        <v>4</v>
      </c>
      <c r="P14" s="117">
        <f t="shared" si="0"/>
        <v>24</v>
      </c>
      <c r="Q14" s="118" t="str">
        <f t="shared" si="1"/>
        <v>MUY ALTO</v>
      </c>
      <c r="R14" s="211">
        <v>25</v>
      </c>
      <c r="S14" s="211">
        <f t="shared" si="2"/>
        <v>600</v>
      </c>
      <c r="T14" s="118" t="str">
        <f>IF(AND(S14&gt;149,S14&lt;501),"Nivel 2",IF(AND(S14&gt;599),"Nivel 1",IF(AND(S14&gt;39,S14&lt;121),"Nivel 3","Nivel 4")))</f>
        <v>Nivel 1</v>
      </c>
      <c r="U14" s="190" t="str">
        <f t="shared" si="3"/>
        <v>No Aceptable</v>
      </c>
      <c r="V14" s="214">
        <v>4</v>
      </c>
      <c r="W14" s="214" t="s">
        <v>738</v>
      </c>
      <c r="X14" s="214" t="s">
        <v>459</v>
      </c>
      <c r="Y14" s="214" t="s">
        <v>415</v>
      </c>
      <c r="Z14" s="214" t="s">
        <v>457</v>
      </c>
      <c r="AA14" s="214" t="s">
        <v>457</v>
      </c>
      <c r="AB14" s="214" t="s">
        <v>457</v>
      </c>
      <c r="AC14" s="408"/>
      <c r="AD14" s="412"/>
    </row>
    <row r="15" spans="1:30" s="22" customFormat="1" ht="66" customHeight="1">
      <c r="B15" s="393"/>
      <c r="C15" s="394"/>
      <c r="D15" s="322"/>
      <c r="E15" s="322"/>
      <c r="F15" s="395"/>
      <c r="G15" s="214" t="s">
        <v>425</v>
      </c>
      <c r="H15" s="214" t="s">
        <v>451</v>
      </c>
      <c r="I15" s="214" t="s">
        <v>95</v>
      </c>
      <c r="J15" s="396" t="s">
        <v>426</v>
      </c>
      <c r="K15" s="106" t="s">
        <v>416</v>
      </c>
      <c r="L15" s="106" t="s">
        <v>416</v>
      </c>
      <c r="M15" s="214" t="s">
        <v>434</v>
      </c>
      <c r="N15" s="214">
        <v>2</v>
      </c>
      <c r="O15" s="214">
        <v>3</v>
      </c>
      <c r="P15" s="117">
        <f t="shared" si="0"/>
        <v>6</v>
      </c>
      <c r="Q15" s="118" t="str">
        <f t="shared" si="1"/>
        <v>MEDIO</v>
      </c>
      <c r="R15" s="211">
        <v>10</v>
      </c>
      <c r="S15" s="211">
        <f t="shared" si="2"/>
        <v>60</v>
      </c>
      <c r="T15" s="118" t="str">
        <f>IF(AND(S15&gt;149,S15&lt;501),"Nivel 2",IF(AND(S15&gt;599),"Nivel 1",IF(AND(S15&gt;39,S15&lt;121),"Nivel 3","Nivel 4")))</f>
        <v>Nivel 3</v>
      </c>
      <c r="U15" s="119" t="str">
        <f t="shared" si="3"/>
        <v>Aceptable</v>
      </c>
      <c r="V15" s="214">
        <v>4</v>
      </c>
      <c r="W15" s="214" t="s">
        <v>738</v>
      </c>
      <c r="X15" s="401" t="s">
        <v>463</v>
      </c>
      <c r="Y15" s="401" t="s">
        <v>415</v>
      </c>
      <c r="Z15" s="401" t="s">
        <v>457</v>
      </c>
      <c r="AA15" s="401" t="s">
        <v>457</v>
      </c>
      <c r="AB15" s="402"/>
      <c r="AC15" s="396" t="s">
        <v>759</v>
      </c>
      <c r="AD15" s="397" t="s">
        <v>457</v>
      </c>
    </row>
    <row r="16" spans="1:30" s="22" customFormat="1" ht="52.5" customHeight="1">
      <c r="B16" s="393"/>
      <c r="C16" s="394"/>
      <c r="D16" s="322"/>
      <c r="E16" s="322"/>
      <c r="F16" s="395"/>
      <c r="G16" s="214" t="s">
        <v>427</v>
      </c>
      <c r="H16" s="214" t="s">
        <v>452</v>
      </c>
      <c r="I16" s="214" t="s">
        <v>95</v>
      </c>
      <c r="J16" s="396"/>
      <c r="K16" s="106" t="s">
        <v>416</v>
      </c>
      <c r="L16" s="106" t="s">
        <v>416</v>
      </c>
      <c r="M16" s="106" t="s">
        <v>416</v>
      </c>
      <c r="N16" s="214">
        <v>2</v>
      </c>
      <c r="O16" s="214">
        <v>3</v>
      </c>
      <c r="P16" s="117">
        <f t="shared" si="0"/>
        <v>6</v>
      </c>
      <c r="Q16" s="118" t="str">
        <f t="shared" si="1"/>
        <v>MEDIO</v>
      </c>
      <c r="R16" s="211">
        <v>10</v>
      </c>
      <c r="S16" s="211">
        <f t="shared" si="2"/>
        <v>60</v>
      </c>
      <c r="T16" s="118" t="str">
        <f t="shared" ref="T16:T23" si="4">IF(AND(S16&gt;149,S16&lt;501),"Nivel 2",IF(AND(S16&gt;599),"Nivel 1",IF(AND(S16&gt;39,S16&lt;121),"Nivel 3","Nivel 4")))</f>
        <v>Nivel 3</v>
      </c>
      <c r="U16" s="119" t="str">
        <f t="shared" si="3"/>
        <v>Aceptable</v>
      </c>
      <c r="V16" s="214">
        <v>4</v>
      </c>
      <c r="W16" s="214" t="s">
        <v>738</v>
      </c>
      <c r="X16" s="401"/>
      <c r="Y16" s="401"/>
      <c r="Z16" s="401"/>
      <c r="AA16" s="401"/>
      <c r="AB16" s="403"/>
      <c r="AC16" s="396"/>
      <c r="AD16" s="397"/>
    </row>
    <row r="17" spans="2:30" s="22" customFormat="1" ht="60" customHeight="1">
      <c r="B17" s="393"/>
      <c r="C17" s="394"/>
      <c r="D17" s="322"/>
      <c r="E17" s="322"/>
      <c r="F17" s="395"/>
      <c r="G17" s="214" t="s">
        <v>428</v>
      </c>
      <c r="H17" s="214" t="s">
        <v>453</v>
      </c>
      <c r="I17" s="214" t="s">
        <v>95</v>
      </c>
      <c r="J17" s="396"/>
      <c r="K17" s="106" t="s">
        <v>416</v>
      </c>
      <c r="L17" s="106" t="s">
        <v>416</v>
      </c>
      <c r="M17" s="106" t="s">
        <v>433</v>
      </c>
      <c r="N17" s="214">
        <v>2</v>
      </c>
      <c r="O17" s="214">
        <v>3</v>
      </c>
      <c r="P17" s="117">
        <f t="shared" si="0"/>
        <v>6</v>
      </c>
      <c r="Q17" s="118" t="str">
        <f t="shared" si="1"/>
        <v>MEDIO</v>
      </c>
      <c r="R17" s="211">
        <v>10</v>
      </c>
      <c r="S17" s="211">
        <f t="shared" si="2"/>
        <v>60</v>
      </c>
      <c r="T17" s="118" t="str">
        <f t="shared" si="4"/>
        <v>Nivel 3</v>
      </c>
      <c r="U17" s="119" t="str">
        <f t="shared" si="3"/>
        <v>Aceptable</v>
      </c>
      <c r="V17" s="214">
        <v>4</v>
      </c>
      <c r="W17" s="214" t="s">
        <v>738</v>
      </c>
      <c r="X17" s="401"/>
      <c r="Y17" s="401"/>
      <c r="Z17" s="401"/>
      <c r="AA17" s="401"/>
      <c r="AB17" s="403"/>
      <c r="AC17" s="396"/>
      <c r="AD17" s="397"/>
    </row>
    <row r="18" spans="2:30" s="22" customFormat="1" ht="57.75" customHeight="1">
      <c r="B18" s="393"/>
      <c r="C18" s="394"/>
      <c r="D18" s="322"/>
      <c r="E18" s="322"/>
      <c r="F18" s="395"/>
      <c r="G18" s="214" t="s">
        <v>429</v>
      </c>
      <c r="H18" s="214" t="s">
        <v>454</v>
      </c>
      <c r="I18" s="214" t="s">
        <v>95</v>
      </c>
      <c r="J18" s="396"/>
      <c r="K18" s="106" t="s">
        <v>416</v>
      </c>
      <c r="L18" s="106" t="s">
        <v>416</v>
      </c>
      <c r="M18" s="106" t="s">
        <v>416</v>
      </c>
      <c r="N18" s="214">
        <v>2</v>
      </c>
      <c r="O18" s="214">
        <v>3</v>
      </c>
      <c r="P18" s="117">
        <f t="shared" si="0"/>
        <v>6</v>
      </c>
      <c r="Q18" s="118" t="str">
        <f t="shared" si="1"/>
        <v>MEDIO</v>
      </c>
      <c r="R18" s="211">
        <v>10</v>
      </c>
      <c r="S18" s="211">
        <f t="shared" si="2"/>
        <v>60</v>
      </c>
      <c r="T18" s="118" t="str">
        <f t="shared" si="4"/>
        <v>Nivel 3</v>
      </c>
      <c r="U18" s="119" t="str">
        <f t="shared" si="3"/>
        <v>Aceptable</v>
      </c>
      <c r="V18" s="214">
        <v>4</v>
      </c>
      <c r="W18" s="214" t="s">
        <v>738</v>
      </c>
      <c r="X18" s="401"/>
      <c r="Y18" s="401"/>
      <c r="Z18" s="401"/>
      <c r="AA18" s="401"/>
      <c r="AB18" s="403"/>
      <c r="AC18" s="396"/>
      <c r="AD18" s="397"/>
    </row>
    <row r="19" spans="2:30" s="22" customFormat="1" ht="57.75" customHeight="1">
      <c r="B19" s="393"/>
      <c r="C19" s="394"/>
      <c r="D19" s="322"/>
      <c r="E19" s="322"/>
      <c r="F19" s="395"/>
      <c r="G19" s="214" t="s">
        <v>430</v>
      </c>
      <c r="H19" s="214" t="s">
        <v>455</v>
      </c>
      <c r="I19" s="214" t="s">
        <v>95</v>
      </c>
      <c r="J19" s="396"/>
      <c r="K19" s="106" t="s">
        <v>416</v>
      </c>
      <c r="L19" s="106" t="s">
        <v>416</v>
      </c>
      <c r="M19" s="106" t="s">
        <v>431</v>
      </c>
      <c r="N19" s="214">
        <v>2</v>
      </c>
      <c r="O19" s="214">
        <v>3</v>
      </c>
      <c r="P19" s="117">
        <f t="shared" si="0"/>
        <v>6</v>
      </c>
      <c r="Q19" s="118" t="str">
        <f t="shared" si="1"/>
        <v>MEDIO</v>
      </c>
      <c r="R19" s="211">
        <v>10</v>
      </c>
      <c r="S19" s="211">
        <f t="shared" si="2"/>
        <v>60</v>
      </c>
      <c r="T19" s="118" t="str">
        <f t="shared" si="4"/>
        <v>Nivel 3</v>
      </c>
      <c r="U19" s="119" t="str">
        <f t="shared" si="3"/>
        <v>Aceptable</v>
      </c>
      <c r="V19" s="214">
        <v>4</v>
      </c>
      <c r="W19" s="214" t="s">
        <v>738</v>
      </c>
      <c r="X19" s="401"/>
      <c r="Y19" s="401"/>
      <c r="Z19" s="401"/>
      <c r="AA19" s="401"/>
      <c r="AB19" s="404"/>
      <c r="AC19" s="396"/>
      <c r="AD19" s="397"/>
    </row>
    <row r="20" spans="2:30" s="22" customFormat="1" ht="57.75" customHeight="1">
      <c r="B20" s="393"/>
      <c r="C20" s="394"/>
      <c r="D20" s="322"/>
      <c r="E20" s="322"/>
      <c r="F20" s="395"/>
      <c r="G20" s="214" t="s">
        <v>687</v>
      </c>
      <c r="H20" s="214" t="s">
        <v>689</v>
      </c>
      <c r="I20" s="214" t="s">
        <v>96</v>
      </c>
      <c r="J20" s="398" t="s">
        <v>436</v>
      </c>
      <c r="K20" s="106" t="s">
        <v>416</v>
      </c>
      <c r="L20" s="106" t="s">
        <v>416</v>
      </c>
      <c r="M20" s="106" t="s">
        <v>719</v>
      </c>
      <c r="N20" s="214">
        <v>2</v>
      </c>
      <c r="O20" s="214">
        <v>3</v>
      </c>
      <c r="P20" s="117">
        <f t="shared" si="0"/>
        <v>6</v>
      </c>
      <c r="Q20" s="118" t="str">
        <f t="shared" si="1"/>
        <v>MEDIO</v>
      </c>
      <c r="R20" s="211">
        <v>10</v>
      </c>
      <c r="S20" s="211">
        <f t="shared" si="2"/>
        <v>60</v>
      </c>
      <c r="T20" s="118" t="str">
        <f t="shared" si="4"/>
        <v>Nivel 3</v>
      </c>
      <c r="U20" s="119" t="str">
        <f t="shared" si="3"/>
        <v>Aceptable</v>
      </c>
      <c r="V20" s="214">
        <v>4</v>
      </c>
      <c r="W20" s="214" t="s">
        <v>738</v>
      </c>
      <c r="X20" s="398" t="s">
        <v>721</v>
      </c>
      <c r="Y20" s="214" t="s">
        <v>415</v>
      </c>
      <c r="Z20" s="214" t="s">
        <v>457</v>
      </c>
      <c r="AA20" s="214" t="s">
        <v>457</v>
      </c>
      <c r="AB20" s="215"/>
      <c r="AC20" s="216" t="s">
        <v>723</v>
      </c>
      <c r="AD20" s="213"/>
    </row>
    <row r="21" spans="2:30" s="22" customFormat="1" ht="57.75" customHeight="1">
      <c r="B21" s="393"/>
      <c r="C21" s="394"/>
      <c r="D21" s="322"/>
      <c r="E21" s="322"/>
      <c r="F21" s="395"/>
      <c r="G21" s="214" t="s">
        <v>129</v>
      </c>
      <c r="H21" s="214" t="s">
        <v>718</v>
      </c>
      <c r="I21" s="214" t="s">
        <v>96</v>
      </c>
      <c r="J21" s="399"/>
      <c r="K21" s="106" t="s">
        <v>416</v>
      </c>
      <c r="L21" s="106" t="s">
        <v>416</v>
      </c>
      <c r="M21" s="106" t="s">
        <v>416</v>
      </c>
      <c r="N21" s="214">
        <v>6</v>
      </c>
      <c r="O21" s="214">
        <v>1</v>
      </c>
      <c r="P21" s="117">
        <f t="shared" si="0"/>
        <v>6</v>
      </c>
      <c r="Q21" s="118" t="str">
        <f t="shared" si="1"/>
        <v>MEDIO</v>
      </c>
      <c r="R21" s="211">
        <v>10</v>
      </c>
      <c r="S21" s="211">
        <f t="shared" si="2"/>
        <v>60</v>
      </c>
      <c r="T21" s="118" t="str">
        <f t="shared" si="4"/>
        <v>Nivel 3</v>
      </c>
      <c r="U21" s="119" t="str">
        <f t="shared" si="3"/>
        <v>Aceptable</v>
      </c>
      <c r="V21" s="214">
        <v>4</v>
      </c>
      <c r="W21" s="214" t="s">
        <v>738</v>
      </c>
      <c r="X21" s="399"/>
      <c r="Y21" s="214" t="s">
        <v>415</v>
      </c>
      <c r="Z21" s="214" t="s">
        <v>457</v>
      </c>
      <c r="AA21" s="214" t="s">
        <v>457</v>
      </c>
      <c r="AB21" s="215"/>
      <c r="AC21" s="216" t="s">
        <v>722</v>
      </c>
      <c r="AD21" s="213"/>
    </row>
    <row r="22" spans="2:30" s="22" customFormat="1" ht="78" customHeight="1">
      <c r="B22" s="393"/>
      <c r="C22" s="394"/>
      <c r="D22" s="322"/>
      <c r="E22" s="322"/>
      <c r="F22" s="395"/>
      <c r="G22" s="214" t="s">
        <v>435</v>
      </c>
      <c r="H22" s="212" t="s">
        <v>739</v>
      </c>
      <c r="I22" s="214" t="s">
        <v>96</v>
      </c>
      <c r="J22" s="400"/>
      <c r="K22" s="106" t="s">
        <v>416</v>
      </c>
      <c r="L22" s="106" t="s">
        <v>416</v>
      </c>
      <c r="M22" s="214" t="s">
        <v>437</v>
      </c>
      <c r="N22" s="214">
        <v>2</v>
      </c>
      <c r="O22" s="214">
        <v>2</v>
      </c>
      <c r="P22" s="117">
        <f t="shared" si="0"/>
        <v>4</v>
      </c>
      <c r="Q22" s="118" t="str">
        <f t="shared" si="1"/>
        <v>BAJO</v>
      </c>
      <c r="R22" s="211">
        <v>25</v>
      </c>
      <c r="S22" s="211">
        <f t="shared" si="2"/>
        <v>100</v>
      </c>
      <c r="T22" s="118" t="str">
        <f t="shared" si="4"/>
        <v>Nivel 3</v>
      </c>
      <c r="U22" s="119" t="str">
        <f t="shared" si="3"/>
        <v>Aceptable</v>
      </c>
      <c r="V22" s="214">
        <v>4</v>
      </c>
      <c r="W22" s="214" t="s">
        <v>738</v>
      </c>
      <c r="X22" s="400"/>
      <c r="Y22" s="214" t="s">
        <v>415</v>
      </c>
      <c r="Z22" s="214" t="s">
        <v>457</v>
      </c>
      <c r="AA22" s="214" t="s">
        <v>457</v>
      </c>
      <c r="AB22" s="214" t="s">
        <v>720</v>
      </c>
      <c r="AC22" s="216" t="s">
        <v>724</v>
      </c>
      <c r="AD22" s="213" t="s">
        <v>457</v>
      </c>
    </row>
    <row r="23" spans="2:30" s="22" customFormat="1" ht="78" customHeight="1">
      <c r="B23" s="393"/>
      <c r="C23" s="394"/>
      <c r="D23" s="322"/>
      <c r="E23" s="322"/>
      <c r="F23" s="395"/>
      <c r="G23" s="214" t="s">
        <v>725</v>
      </c>
      <c r="H23" s="212" t="s">
        <v>740</v>
      </c>
      <c r="I23" s="214" t="s">
        <v>103</v>
      </c>
      <c r="J23" s="218" t="s">
        <v>726</v>
      </c>
      <c r="K23" s="106" t="s">
        <v>416</v>
      </c>
      <c r="L23" s="106" t="s">
        <v>416</v>
      </c>
      <c r="M23" s="214" t="s">
        <v>727</v>
      </c>
      <c r="N23" s="214">
        <v>2</v>
      </c>
      <c r="O23" s="214">
        <v>3</v>
      </c>
      <c r="P23" s="117">
        <f t="shared" si="0"/>
        <v>6</v>
      </c>
      <c r="Q23" s="118" t="str">
        <f t="shared" si="1"/>
        <v>MEDIO</v>
      </c>
      <c r="R23" s="211">
        <v>10</v>
      </c>
      <c r="S23" s="211">
        <f t="shared" si="2"/>
        <v>60</v>
      </c>
      <c r="T23" s="118" t="str">
        <f t="shared" si="4"/>
        <v>Nivel 3</v>
      </c>
      <c r="U23" s="119" t="str">
        <f t="shared" si="3"/>
        <v>Aceptable</v>
      </c>
      <c r="V23" s="214">
        <v>4</v>
      </c>
      <c r="W23" s="214" t="s">
        <v>738</v>
      </c>
      <c r="X23" s="218" t="s">
        <v>728</v>
      </c>
      <c r="Y23" s="214" t="s">
        <v>415</v>
      </c>
      <c r="Z23" s="214" t="s">
        <v>457</v>
      </c>
      <c r="AA23" s="214" t="s">
        <v>457</v>
      </c>
      <c r="AB23" s="214"/>
      <c r="AC23" s="216" t="s">
        <v>730</v>
      </c>
      <c r="AD23" s="213" t="s">
        <v>731</v>
      </c>
    </row>
    <row r="24" spans="2:30" s="22" customFormat="1" ht="15.75" customHeight="1" thickBot="1">
      <c r="B24" s="141"/>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59"/>
    </row>
    <row r="25" spans="2:30" s="22" customFormat="1" ht="39" customHeight="1" thickBot="1">
      <c r="B25" s="390" t="s">
        <v>450</v>
      </c>
      <c r="C25" s="391"/>
      <c r="D25" s="391"/>
      <c r="E25" s="392"/>
      <c r="F25" s="382" t="s">
        <v>741</v>
      </c>
      <c r="G25" s="383"/>
      <c r="H25" s="383"/>
      <c r="I25" s="383"/>
      <c r="J25" s="383"/>
      <c r="K25" s="383"/>
      <c r="L25" s="383"/>
      <c r="M25" s="383"/>
      <c r="N25" s="383"/>
      <c r="O25" s="383"/>
      <c r="P25" s="383"/>
      <c r="Q25" s="383"/>
      <c r="R25" s="383"/>
      <c r="S25" s="383"/>
      <c r="T25" s="384"/>
      <c r="U25" s="385" t="s">
        <v>397</v>
      </c>
      <c r="V25" s="386"/>
      <c r="W25" s="367" t="s">
        <v>606</v>
      </c>
      <c r="X25" s="368"/>
      <c r="Y25" s="368"/>
      <c r="Z25" s="368"/>
      <c r="AA25" s="368"/>
      <c r="AB25" s="368"/>
      <c r="AC25" s="368"/>
      <c r="AD25" s="369"/>
    </row>
  </sheetData>
  <mergeCells count="43">
    <mergeCell ref="B4:F8"/>
    <mergeCell ref="G4:AD5"/>
    <mergeCell ref="G6:P6"/>
    <mergeCell ref="Q6:AD6"/>
    <mergeCell ref="G7:P7"/>
    <mergeCell ref="Q7:AD7"/>
    <mergeCell ref="G8:H8"/>
    <mergeCell ref="I8:K8"/>
    <mergeCell ref="L8:P8"/>
    <mergeCell ref="Q8:AD8"/>
    <mergeCell ref="B9:AD9"/>
    <mergeCell ref="B10:B11"/>
    <mergeCell ref="C10:C11"/>
    <mergeCell ref="D10:D11"/>
    <mergeCell ref="E10:E11"/>
    <mergeCell ref="F10:F11"/>
    <mergeCell ref="G10:I10"/>
    <mergeCell ref="J10:J11"/>
    <mergeCell ref="K10:M10"/>
    <mergeCell ref="N10:T10"/>
    <mergeCell ref="V10:Y10"/>
    <mergeCell ref="Z10:AD10"/>
    <mergeCell ref="AD12:AD14"/>
    <mergeCell ref="J15:J19"/>
    <mergeCell ref="AD15:AD19"/>
    <mergeCell ref="J20:J22"/>
    <mergeCell ref="X20:X22"/>
    <mergeCell ref="B25:E25"/>
    <mergeCell ref="F25:T25"/>
    <mergeCell ref="U25:V25"/>
    <mergeCell ref="W25:AD25"/>
    <mergeCell ref="X15:X19"/>
    <mergeCell ref="Y15:Y19"/>
    <mergeCell ref="Z15:Z19"/>
    <mergeCell ref="AA15:AA19"/>
    <mergeCell ref="AB15:AB19"/>
    <mergeCell ref="AC15:AC19"/>
    <mergeCell ref="B12:B23"/>
    <mergeCell ref="C12:C23"/>
    <mergeCell ref="D12:D23"/>
    <mergeCell ref="E12:E23"/>
    <mergeCell ref="F12:F23"/>
    <mergeCell ref="AC12:AC14"/>
  </mergeCells>
  <conditionalFormatting sqref="Q12:Q23">
    <cfRule type="containsText" dxfId="89" priority="8" operator="containsText" text="MUY ALTO">
      <formula>NOT(ISERROR(SEARCH("MUY ALTO",Q12)))</formula>
    </cfRule>
    <cfRule type="containsText" dxfId="88" priority="9" operator="containsText" text="ALTO">
      <formula>NOT(ISERROR(SEARCH("ALTO",Q12)))</formula>
    </cfRule>
    <cfRule type="containsText" dxfId="87" priority="10" operator="containsText" text="MEDIO">
      <formula>NOT(ISERROR(SEARCH("MEDIO",Q12)))</formula>
    </cfRule>
    <cfRule type="containsText" dxfId="86" priority="11" operator="containsText" text="BAJO">
      <formula>NOT(ISERROR(SEARCH("BAJO",Q12)))</formula>
    </cfRule>
  </conditionalFormatting>
  <conditionalFormatting sqref="T12:T23">
    <cfRule type="containsText" dxfId="85" priority="1" operator="containsText" text="Nivel 3">
      <formula>NOT(ISERROR(SEARCH("Nivel 3",T12)))</formula>
    </cfRule>
    <cfRule type="containsText" dxfId="84" priority="2" operator="containsText" text="Nivel 2">
      <formula>NOT(ISERROR(SEARCH("Nivel 2",T12)))</formula>
    </cfRule>
    <cfRule type="containsText" dxfId="83" priority="3" operator="containsText" text="Nivel 4">
      <formula>NOT(ISERROR(SEARCH("Nivel 4",T12)))</formula>
    </cfRule>
    <cfRule type="containsText" priority="4" operator="containsText" text="Nivel 4">
      <formula>NOT(ISERROR(SEARCH("Nivel 4",T12)))</formula>
    </cfRule>
    <cfRule type="containsText" dxfId="82" priority="5" operator="containsText" text="Nivel 3">
      <formula>NOT(ISERROR(SEARCH("Nivel 3",T12)))</formula>
    </cfRule>
    <cfRule type="containsText" dxfId="81" priority="6" operator="containsText" text="Nivel 3">
      <formula>NOT(ISERROR(SEARCH("Nivel 3",T12)))</formula>
    </cfRule>
    <cfRule type="containsText" dxfId="80" priority="7" operator="containsText" text="Nivel 1">
      <formula>NOT(ISERROR(SEARCH("Nivel 1",T12)))</formula>
    </cfRule>
  </conditionalFormatting>
  <dataValidations count="4">
    <dataValidation type="list" allowBlank="1" showInputMessage="1" showErrorMessage="1" sqref="N12:N23">
      <formula1>ND</formula1>
    </dataValidation>
    <dataValidation type="list" allowBlank="1" showInputMessage="1" showErrorMessage="1" sqref="O12:O23">
      <formula1>NE</formula1>
    </dataValidation>
    <dataValidation type="list" allowBlank="1" showInputMessage="1" showErrorMessage="1" sqref="R12:R23">
      <formula1>NC</formula1>
    </dataValidation>
    <dataValidation type="list" allowBlank="1" showInputMessage="1" showErrorMessage="1" sqref="I12:I23">
      <formula1>ri</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13</vt:i4>
      </vt:variant>
    </vt:vector>
  </HeadingPairs>
  <TitlesOfParts>
    <vt:vector size="34" baseType="lpstr">
      <vt:lpstr>Contabilidad</vt:lpstr>
      <vt:lpstr>CONSULTA EXTERNA </vt:lpstr>
      <vt:lpstr>CONTROL DE CRECIMIENTO Y DLLO</vt:lpstr>
      <vt:lpstr>CITOLOGIA</vt:lpstr>
      <vt:lpstr>ESTERILILZACION </vt:lpstr>
      <vt:lpstr>LABORATORIO</vt:lpstr>
      <vt:lpstr>ODONTOLOGIA</vt:lpstr>
      <vt:lpstr>VACUNACION </vt:lpstr>
      <vt:lpstr>URGENCIAS</vt:lpstr>
      <vt:lpstr>ARCHIVO</vt:lpstr>
      <vt:lpstr>CAJA</vt:lpstr>
      <vt:lpstr>SIAU</vt:lpstr>
      <vt:lpstr>GENERADOR ASEO</vt:lpstr>
      <vt:lpstr>CONDUCTOR DE AMBULANCIA </vt:lpstr>
      <vt:lpstr>INTERPRETACION</vt:lpstr>
      <vt:lpstr>RIESGOS</vt:lpstr>
      <vt:lpstr>Traba. Social</vt:lpstr>
      <vt:lpstr>Sanidad</vt:lpstr>
      <vt:lpstr>Fertilizadores</vt:lpstr>
      <vt:lpstr>Hoja2</vt:lpstr>
      <vt:lpstr>Hoja1</vt:lpstr>
      <vt:lpstr>Contabilidad!Área_de_impresión</vt:lpstr>
      <vt:lpstr>car</vt:lpstr>
      <vt:lpstr>NC</vt:lpstr>
      <vt:lpstr>Contabilidad!ND</vt:lpstr>
      <vt:lpstr>INTERPRETACION!ND</vt:lpstr>
      <vt:lpstr>ND</vt:lpstr>
      <vt:lpstr>NE</vt:lpstr>
      <vt:lpstr>niv</vt:lpstr>
      <vt:lpstr>Nivel_de_deficiencia__ND</vt:lpstr>
      <vt:lpstr>ri</vt:lpstr>
      <vt:lpstr>'CONSULTA EXTERNA '!Títulos_a_imprimir</vt:lpstr>
      <vt:lpstr>Contabilidad!Títulos_a_imprimir</vt:lpstr>
      <vt:lpstr>Valor_de_ND</vt:lpstr>
    </vt:vector>
  </TitlesOfPart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SIAU</cp:lastModifiedBy>
  <cp:lastPrinted>2015-11-04T14:09:55Z</cp:lastPrinted>
  <dcterms:created xsi:type="dcterms:W3CDTF">2009-04-01T20:05:07Z</dcterms:created>
  <dcterms:modified xsi:type="dcterms:W3CDTF">2016-11-15T16:15:57Z</dcterms:modified>
</cp:coreProperties>
</file>