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240" yWindow="330" windowWidth="15600" windowHeight="7740" firstSheet="2" activeTab="8"/>
  </bookViews>
  <sheets>
    <sheet name="Contabilidad" sheetId="2" state="hidden" r:id="rId1"/>
    <sheet name="CONSULTA EXTERNA" sheetId="19" r:id="rId2"/>
    <sheet name="ENFERMERIA " sheetId="21" r:id="rId3"/>
    <sheet name="ODONTOLOGIA" sheetId="32" r:id="rId4"/>
    <sheet name="VACUNACION" sheetId="33" r:id="rId5"/>
    <sheet name="SIAU-CAJA-ARCHIV" sheetId="27" r:id="rId6"/>
    <sheet name="GENERADOR ASEO" sheetId="31" r:id="rId7"/>
    <sheet name="PYP" sheetId="36" r:id="rId8"/>
    <sheet name="PRIORIZACION" sheetId="35" r:id="rId9"/>
    <sheet name="INTERPRETACION" sheetId="3" r:id="rId10"/>
    <sheet name="Traba. Social" sheetId="6" state="hidden" r:id="rId11"/>
    <sheet name="Sanidad" sheetId="10" state="hidden" r:id="rId12"/>
    <sheet name="Fertilizadores" sheetId="11" state="hidden" r:id="rId13"/>
  </sheets>
  <externalReferences>
    <externalReference r:id="rId14"/>
    <externalReference r:id="rId15"/>
    <externalReference r:id="rId16"/>
    <externalReference r:id="rId17"/>
    <externalReference r:id="rId18"/>
  </externalReferences>
  <definedNames>
    <definedName name="_xlnm.Print_Area" localSheetId="0">Contabilidad!$A:$Z</definedName>
    <definedName name="capataz1">[1]INTERPRETACION!$E$4:$E$7</definedName>
    <definedName name="car">#REF!</definedName>
    <definedName name="LI">[2]INTERPRETACION!$E$22:$E$25</definedName>
    <definedName name="NC">INTERPRETACION!$E$22:$E$25</definedName>
    <definedName name="ND" localSheetId="0">INTERPRETACION!$E$4:$E$7</definedName>
    <definedName name="ND" localSheetId="9">INTERPRETACION!$E$4:$E$7</definedName>
    <definedName name="ND">INTERPRETACION!$E$4:$E$7</definedName>
    <definedName name="NE">INTERPRETACION!$E$10:$E$13</definedName>
    <definedName name="NI">[3]INTERPRETACION!$E$10:$E$13</definedName>
    <definedName name="niv">#REF!</definedName>
    <definedName name="NIVEL_DE_CONSECUENCIA">[4]CONDICIONES!$B$58:$B$61</definedName>
    <definedName name="NIVEL_DE_DEFICIENCIA">[4]CONDICIONES!$B$4:$B$7</definedName>
    <definedName name="Nivel_de_deficiencia__ND">INTERPRETACION!$E$4:$E$7</definedName>
    <definedName name="NIVEL_DE_EXPOSICION">[4]CONDICIONES!$B$10:$B$13</definedName>
    <definedName name="NU">[3]INTERPRETACION!$E$10:$E$13</definedName>
    <definedName name="NV">[2]INTERPRETACION!$E$22:$E$25</definedName>
    <definedName name="O">[5]INTERPRETACION!$E$10:$E$13</definedName>
    <definedName name="ri">#REF!</definedName>
    <definedName name="_xlnm.Print_Titles" localSheetId="1">'CONSULTA EXTERNA'!$B:$AC,'CONSULTA EXTERNA'!$7:$9</definedName>
    <definedName name="_xlnm.Print_Titles" localSheetId="0">Contabilidad!$1:$7</definedName>
    <definedName name="Valor_de_ND">Contabilidad!$L$12:$L$29</definedName>
    <definedName name="xc">[2]INTERPRETACION!$E$22:$E$25</definedName>
  </definedNames>
  <calcPr calcId="152511"/>
</workbook>
</file>

<file path=xl/calcChain.xml><?xml version="1.0" encoding="utf-8"?>
<calcChain xmlns="http://schemas.openxmlformats.org/spreadsheetml/2006/main">
  <c r="P21" i="31"/>
  <c r="S21" s="1"/>
  <c r="P21" i="19"/>
  <c r="S21" s="1"/>
  <c r="U21" i="31" l="1"/>
  <c r="T21"/>
  <c r="Q21" i="19"/>
  <c r="U21"/>
  <c r="T21"/>
  <c r="P12" i="21"/>
  <c r="S12" s="1"/>
  <c r="P23"/>
  <c r="S23" s="1"/>
  <c r="P24" i="32"/>
  <c r="S24" s="1"/>
  <c r="P24" i="31"/>
  <c r="S24" s="1"/>
  <c r="P21" i="27"/>
  <c r="S21" s="1"/>
  <c r="Q21" l="1"/>
  <c r="Q24" i="31"/>
  <c r="Q23" i="21"/>
  <c r="U12"/>
  <c r="T12"/>
  <c r="U23"/>
  <c r="T23"/>
  <c r="Q24" i="32"/>
  <c r="U24"/>
  <c r="T24"/>
  <c r="U24" i="31"/>
  <c r="T24"/>
  <c r="U21" i="27"/>
  <c r="T21"/>
  <c r="R24" i="33"/>
  <c r="U24" s="1"/>
  <c r="S24" l="1"/>
  <c r="W24"/>
  <c r="V24"/>
  <c r="R23"/>
  <c r="U23" s="1"/>
  <c r="W23" s="1"/>
  <c r="R22"/>
  <c r="S22" s="1"/>
  <c r="R21"/>
  <c r="U21" s="1"/>
  <c r="R20"/>
  <c r="U20" s="1"/>
  <c r="R19"/>
  <c r="U19" s="1"/>
  <c r="R18"/>
  <c r="U18" s="1"/>
  <c r="R17"/>
  <c r="U17" s="1"/>
  <c r="R16"/>
  <c r="U16" s="1"/>
  <c r="R12"/>
  <c r="U12" s="1"/>
  <c r="R11"/>
  <c r="U11" s="1"/>
  <c r="V12" l="1"/>
  <c r="W12"/>
  <c r="W17"/>
  <c r="V17"/>
  <c r="W19"/>
  <c r="V19"/>
  <c r="W21"/>
  <c r="V21"/>
  <c r="V11"/>
  <c r="W11"/>
  <c r="V16"/>
  <c r="W16"/>
  <c r="W18"/>
  <c r="V18"/>
  <c r="W20"/>
  <c r="V20"/>
  <c r="S17"/>
  <c r="U22"/>
  <c r="V22" l="1"/>
  <c r="W22"/>
  <c r="P24" i="36" l="1"/>
  <c r="S24" s="1"/>
  <c r="U24" s="1"/>
  <c r="P23"/>
  <c r="S23" s="1"/>
  <c r="U23" s="1"/>
  <c r="P22"/>
  <c r="S22" s="1"/>
  <c r="T22" s="1"/>
  <c r="P21"/>
  <c r="S21" s="1"/>
  <c r="T21" s="1"/>
  <c r="P19"/>
  <c r="Q19" s="1"/>
  <c r="S18"/>
  <c r="U18" s="1"/>
  <c r="P17"/>
  <c r="S17" s="1"/>
  <c r="T17" s="1"/>
  <c r="S16"/>
  <c r="T16" s="1"/>
  <c r="P15"/>
  <c r="S15" s="1"/>
  <c r="T15" s="1"/>
  <c r="P14"/>
  <c r="S14" s="1"/>
  <c r="T14" s="1"/>
  <c r="P13"/>
  <c r="Q13" s="1"/>
  <c r="P12"/>
  <c r="S12" s="1"/>
  <c r="P11"/>
  <c r="S11" s="1"/>
  <c r="P10"/>
  <c r="S10" s="1"/>
  <c r="Q24" l="1"/>
  <c r="T18"/>
  <c r="U10"/>
  <c r="T10"/>
  <c r="U12"/>
  <c r="T12"/>
  <c r="T24"/>
  <c r="U11"/>
  <c r="T11"/>
  <c r="S13"/>
  <c r="U14"/>
  <c r="U15"/>
  <c r="U16"/>
  <c r="U17"/>
  <c r="S19"/>
  <c r="U21"/>
  <c r="U22"/>
  <c r="P20" i="27"/>
  <c r="S20" s="1"/>
  <c r="U20" s="1"/>
  <c r="T19" i="36" l="1"/>
  <c r="U19"/>
  <c r="T13"/>
  <c r="U13"/>
  <c r="P10" i="31"/>
  <c r="S10" s="1"/>
  <c r="P11"/>
  <c r="S11" s="1"/>
  <c r="T11" s="1"/>
  <c r="P13"/>
  <c r="S13" s="1"/>
  <c r="S14"/>
  <c r="T14" s="1"/>
  <c r="P15"/>
  <c r="S15" s="1"/>
  <c r="P16"/>
  <c r="S16" s="1"/>
  <c r="P17"/>
  <c r="S17" s="1"/>
  <c r="P18"/>
  <c r="S18" s="1"/>
  <c r="P19"/>
  <c r="Q19" s="1"/>
  <c r="P20"/>
  <c r="S20" s="1"/>
  <c r="T20" s="1"/>
  <c r="P22"/>
  <c r="S22" s="1"/>
  <c r="P23"/>
  <c r="S23" s="1"/>
  <c r="U23" s="1"/>
  <c r="U14" l="1"/>
  <c r="T13"/>
  <c r="U13"/>
  <c r="T22"/>
  <c r="U22"/>
  <c r="T10"/>
  <c r="U10"/>
  <c r="U20"/>
  <c r="S19"/>
  <c r="U11"/>
  <c r="U18"/>
  <c r="T18"/>
  <c r="U16"/>
  <c r="T16"/>
  <c r="U17"/>
  <c r="T17"/>
  <c r="U15"/>
  <c r="T15"/>
  <c r="T19" l="1"/>
  <c r="U19"/>
  <c r="P19" i="27" l="1"/>
  <c r="S19" s="1"/>
  <c r="U19" s="1"/>
  <c r="P23" i="32"/>
  <c r="S23" s="1"/>
  <c r="U23" s="1"/>
  <c r="P22" i="21" l="1"/>
  <c r="S22" s="1"/>
  <c r="U22" s="1"/>
  <c r="P20" i="19"/>
  <c r="S20" s="1"/>
  <c r="U20" s="1"/>
  <c r="P15" i="32" l="1"/>
  <c r="P10" i="21" l="1"/>
  <c r="S10" s="1"/>
  <c r="P11"/>
  <c r="S11" s="1"/>
  <c r="P14"/>
  <c r="S14" s="1"/>
  <c r="T14" s="1"/>
  <c r="P15"/>
  <c r="Q15" s="1"/>
  <c r="P16"/>
  <c r="S16" s="1"/>
  <c r="P17"/>
  <c r="S17" s="1"/>
  <c r="P18"/>
  <c r="S18" s="1"/>
  <c r="P19"/>
  <c r="S19" s="1"/>
  <c r="P20"/>
  <c r="Q20" s="1"/>
  <c r="P21"/>
  <c r="S21" s="1"/>
  <c r="S20" l="1"/>
  <c r="T20" s="1"/>
  <c r="S15"/>
  <c r="T15" s="1"/>
  <c r="T11"/>
  <c r="U11"/>
  <c r="U14"/>
  <c r="U21"/>
  <c r="T21"/>
  <c r="U19"/>
  <c r="T19"/>
  <c r="U17"/>
  <c r="T17"/>
  <c r="U18"/>
  <c r="T18"/>
  <c r="U16"/>
  <c r="T16"/>
  <c r="T10"/>
  <c r="U10"/>
  <c r="U20" l="1"/>
  <c r="U15"/>
  <c r="S14" i="32" l="1"/>
  <c r="U14" s="1"/>
  <c r="P12"/>
  <c r="S12" s="1"/>
  <c r="P18" i="27"/>
  <c r="S18" s="1"/>
  <c r="P17"/>
  <c r="S17" s="1"/>
  <c r="P16"/>
  <c r="S15"/>
  <c r="P14"/>
  <c r="S14" s="1"/>
  <c r="P13"/>
  <c r="S13" s="1"/>
  <c r="P12"/>
  <c r="S12" s="1"/>
  <c r="P11"/>
  <c r="S11" s="1"/>
  <c r="P10"/>
  <c r="P18" i="32"/>
  <c r="S18" s="1"/>
  <c r="P17"/>
  <c r="S17" s="1"/>
  <c r="P22"/>
  <c r="S22" s="1"/>
  <c r="P21"/>
  <c r="S21" s="1"/>
  <c r="P20"/>
  <c r="S20" s="1"/>
  <c r="P19"/>
  <c r="S19" s="1"/>
  <c r="P16"/>
  <c r="S16" s="1"/>
  <c r="P11"/>
  <c r="S11" s="1"/>
  <c r="P10"/>
  <c r="S10" s="1"/>
  <c r="S16" i="27" l="1"/>
  <c r="T16" s="1"/>
  <c r="Q16"/>
  <c r="T14" i="32"/>
  <c r="U12"/>
  <c r="U11" i="27"/>
  <c r="T11"/>
  <c r="U12"/>
  <c r="T12"/>
  <c r="U13"/>
  <c r="T13"/>
  <c r="U14"/>
  <c r="T14"/>
  <c r="U15"/>
  <c r="T15"/>
  <c r="U17"/>
  <c r="T17"/>
  <c r="U18"/>
  <c r="T18"/>
  <c r="Q11"/>
  <c r="Q17"/>
  <c r="U10" i="32"/>
  <c r="T10"/>
  <c r="U11"/>
  <c r="U16"/>
  <c r="T16"/>
  <c r="U19"/>
  <c r="T19"/>
  <c r="U21"/>
  <c r="T21"/>
  <c r="U22"/>
  <c r="T22"/>
  <c r="U17"/>
  <c r="T17"/>
  <c r="U18"/>
  <c r="T18"/>
  <c r="Q16"/>
  <c r="Q17"/>
  <c r="Q18"/>
  <c r="U16" i="27" l="1"/>
  <c r="P15" i="19"/>
  <c r="P10" l="1"/>
  <c r="S10" s="1"/>
  <c r="P11"/>
  <c r="S11" s="1"/>
  <c r="P12"/>
  <c r="P13"/>
  <c r="S13" s="1"/>
  <c r="P14"/>
  <c r="S14" s="1"/>
  <c r="P16"/>
  <c r="S16" s="1"/>
  <c r="P17"/>
  <c r="S17" s="1"/>
  <c r="P18"/>
  <c r="Q18" s="1"/>
  <c r="P19"/>
  <c r="S19" s="1"/>
  <c r="S12"/>
  <c r="S15"/>
  <c r="S18" l="1"/>
  <c r="Q12"/>
  <c r="U10"/>
  <c r="T10" l="1"/>
  <c r="U11"/>
  <c r="T11"/>
  <c r="U15"/>
  <c r="T15"/>
  <c r="U18"/>
  <c r="T18"/>
  <c r="U19"/>
  <c r="T19"/>
  <c r="U13"/>
  <c r="T13"/>
  <c r="U17"/>
  <c r="T17"/>
  <c r="T14" l="1"/>
  <c r="U14"/>
  <c r="T12"/>
  <c r="U12"/>
  <c r="T16"/>
  <c r="U16"/>
  <c r="N36" i="11" l="1"/>
  <c r="Q36" s="1"/>
  <c r="N35"/>
  <c r="Q35" s="1"/>
  <c r="N34"/>
  <c r="Q34" s="1"/>
  <c r="N33"/>
  <c r="Q33" s="1"/>
  <c r="N32"/>
  <c r="Q32" s="1"/>
  <c r="N31"/>
  <c r="Q31" s="1"/>
  <c r="N30"/>
  <c r="Q30" s="1"/>
  <c r="N29"/>
  <c r="Q29" s="1"/>
  <c r="N28"/>
  <c r="Q28" s="1"/>
  <c r="N27"/>
  <c r="Q27" s="1"/>
  <c r="N26"/>
  <c r="Q26" s="1"/>
  <c r="N25"/>
  <c r="Q25" s="1"/>
  <c r="N24"/>
  <c r="Q24" s="1"/>
  <c r="N23"/>
  <c r="Q23" s="1"/>
  <c r="N22"/>
  <c r="Q22" s="1"/>
  <c r="N21"/>
  <c r="Q21" s="1"/>
  <c r="N20"/>
  <c r="Q20" s="1"/>
  <c r="N19"/>
  <c r="Q19" s="1"/>
  <c r="N18"/>
  <c r="Q18" s="1"/>
  <c r="N17"/>
  <c r="Q17" s="1"/>
  <c r="N16"/>
  <c r="Q16" s="1"/>
  <c r="N15"/>
  <c r="Q15" s="1"/>
  <c r="N14"/>
  <c r="O14" s="1"/>
  <c r="N13"/>
  <c r="Q13" s="1"/>
  <c r="N12"/>
  <c r="Q12" s="1"/>
  <c r="N32" i="10"/>
  <c r="O32" s="1"/>
  <c r="N17"/>
  <c r="Q17" s="1"/>
  <c r="N37"/>
  <c r="O37" s="1"/>
  <c r="N36"/>
  <c r="Q36" s="1"/>
  <c r="N35"/>
  <c r="O35" s="1"/>
  <c r="N34"/>
  <c r="Q34" s="1"/>
  <c r="N33"/>
  <c r="O33" s="1"/>
  <c r="N31"/>
  <c r="Q31" s="1"/>
  <c r="N30"/>
  <c r="O30" s="1"/>
  <c r="N29"/>
  <c r="Q29" s="1"/>
  <c r="N28"/>
  <c r="O28" s="1"/>
  <c r="N27"/>
  <c r="Q27" s="1"/>
  <c r="N26"/>
  <c r="O26" s="1"/>
  <c r="N25"/>
  <c r="Q25" s="1"/>
  <c r="N24"/>
  <c r="O24" s="1"/>
  <c r="N23"/>
  <c r="Q23" s="1"/>
  <c r="N22"/>
  <c r="O22" s="1"/>
  <c r="N21"/>
  <c r="Q21" s="1"/>
  <c r="N20"/>
  <c r="O20" s="1"/>
  <c r="N19"/>
  <c r="Q19" s="1"/>
  <c r="N18"/>
  <c r="O18" s="1"/>
  <c r="N16"/>
  <c r="Q16" s="1"/>
  <c r="N15"/>
  <c r="O15" s="1"/>
  <c r="N14"/>
  <c r="Q14" s="1"/>
  <c r="N13"/>
  <c r="O13" s="1"/>
  <c r="N12"/>
  <c r="Q12" s="1"/>
  <c r="N28" i="6"/>
  <c r="O28" s="1"/>
  <c r="N27"/>
  <c r="Q27" s="1"/>
  <c r="N26"/>
  <c r="O26" s="1"/>
  <c r="N25"/>
  <c r="Q25" s="1"/>
  <c r="N24"/>
  <c r="O24" s="1"/>
  <c r="N23"/>
  <c r="Q23" s="1"/>
  <c r="N22"/>
  <c r="O22" s="1"/>
  <c r="N21"/>
  <c r="Q21" s="1"/>
  <c r="N20"/>
  <c r="O20" s="1"/>
  <c r="N19"/>
  <c r="Q19" s="1"/>
  <c r="N18"/>
  <c r="O18" s="1"/>
  <c r="N17"/>
  <c r="Q17" s="1"/>
  <c r="N16"/>
  <c r="O16" s="1"/>
  <c r="N15"/>
  <c r="Q15" s="1"/>
  <c r="N14"/>
  <c r="O14" s="1"/>
  <c r="N13"/>
  <c r="Q13" s="1"/>
  <c r="N12"/>
  <c r="O12" s="1"/>
  <c r="N25" i="2"/>
  <c r="Q25" s="1"/>
  <c r="N13"/>
  <c r="O13" s="1"/>
  <c r="N24"/>
  <c r="Q24" s="1"/>
  <c r="N14"/>
  <c r="Q14" s="1"/>
  <c r="N15"/>
  <c r="Q15" s="1"/>
  <c r="N19"/>
  <c r="Q19" s="1"/>
  <c r="N20"/>
  <c r="O20" s="1"/>
  <c r="N21"/>
  <c r="O21" s="1"/>
  <c r="N22"/>
  <c r="O22" s="1"/>
  <c r="N23"/>
  <c r="Q23" s="1"/>
  <c r="N28"/>
  <c r="Q28" s="1"/>
  <c r="R28" s="1"/>
  <c r="N29"/>
  <c r="Q29" s="1"/>
  <c r="N12"/>
  <c r="O12" s="1"/>
  <c r="N16"/>
  <c r="O16" s="1"/>
  <c r="N17"/>
  <c r="O17" s="1"/>
  <c r="N18"/>
  <c r="Q18" s="1"/>
  <c r="R18" s="1"/>
  <c r="N27"/>
  <c r="O27" s="1"/>
  <c r="O17" i="6" l="1"/>
  <c r="O25"/>
  <c r="O14" i="10"/>
  <c r="O17"/>
  <c r="O19" i="11"/>
  <c r="O27"/>
  <c r="O35"/>
  <c r="S17" i="10"/>
  <c r="R17"/>
  <c r="Q32"/>
  <c r="O15" i="6"/>
  <c r="O23"/>
  <c r="O12" i="10"/>
  <c r="O16"/>
  <c r="O15" i="11"/>
  <c r="O23"/>
  <c r="O31"/>
  <c r="O13"/>
  <c r="O17"/>
  <c r="O21"/>
  <c r="O25"/>
  <c r="O29"/>
  <c r="O33"/>
  <c r="S12"/>
  <c r="R12"/>
  <c r="R15"/>
  <c r="S15"/>
  <c r="R16"/>
  <c r="S16"/>
  <c r="R19"/>
  <c r="S19"/>
  <c r="S20"/>
  <c r="R20"/>
  <c r="R23"/>
  <c r="S23"/>
  <c r="S24"/>
  <c r="R24"/>
  <c r="R27"/>
  <c r="S27"/>
  <c r="S28"/>
  <c r="R28"/>
  <c r="R31"/>
  <c r="S31"/>
  <c r="S32"/>
  <c r="R32"/>
  <c r="R35"/>
  <c r="S35"/>
  <c r="S36"/>
  <c r="R36"/>
  <c r="S13"/>
  <c r="R13"/>
  <c r="R17"/>
  <c r="S17"/>
  <c r="S18"/>
  <c r="R18"/>
  <c r="R21"/>
  <c r="S21"/>
  <c r="S22"/>
  <c r="R22"/>
  <c r="R25"/>
  <c r="S25"/>
  <c r="S26"/>
  <c r="R26"/>
  <c r="R29"/>
  <c r="S29"/>
  <c r="S30"/>
  <c r="R30"/>
  <c r="R33"/>
  <c r="S33"/>
  <c r="S34"/>
  <c r="R34"/>
  <c r="Q14"/>
  <c r="O12"/>
  <c r="O16"/>
  <c r="O18"/>
  <c r="O20"/>
  <c r="O22"/>
  <c r="O24"/>
  <c r="O26"/>
  <c r="O28"/>
  <c r="O30"/>
  <c r="O32"/>
  <c r="O34"/>
  <c r="O36"/>
  <c r="S12" i="10"/>
  <c r="R12"/>
  <c r="S16"/>
  <c r="R16"/>
  <c r="S14"/>
  <c r="R14"/>
  <c r="S19"/>
  <c r="R19"/>
  <c r="S21"/>
  <c r="R21"/>
  <c r="S23"/>
  <c r="R23"/>
  <c r="S25"/>
  <c r="R25"/>
  <c r="S27"/>
  <c r="R27"/>
  <c r="S29"/>
  <c r="R29"/>
  <c r="S31"/>
  <c r="R31"/>
  <c r="S34"/>
  <c r="R34"/>
  <c r="S36"/>
  <c r="R36"/>
  <c r="Q13"/>
  <c r="Q15"/>
  <c r="Q18"/>
  <c r="O19"/>
  <c r="Q20"/>
  <c r="O21"/>
  <c r="Q22"/>
  <c r="O23"/>
  <c r="Q24"/>
  <c r="O25"/>
  <c r="Q26"/>
  <c r="O27"/>
  <c r="Q28"/>
  <c r="O29"/>
  <c r="Q30"/>
  <c r="O31"/>
  <c r="Q33"/>
  <c r="O34"/>
  <c r="Q35"/>
  <c r="O36"/>
  <c r="Q37"/>
  <c r="O13" i="6"/>
  <c r="O19"/>
  <c r="O21"/>
  <c r="O27"/>
  <c r="O25" i="2"/>
  <c r="O15"/>
  <c r="S15" i="6"/>
  <c r="R15"/>
  <c r="S19"/>
  <c r="R19"/>
  <c r="S23"/>
  <c r="R23"/>
  <c r="S27"/>
  <c r="R27"/>
  <c r="S13"/>
  <c r="R13"/>
  <c r="S17"/>
  <c r="R17"/>
  <c r="S21"/>
  <c r="R21"/>
  <c r="S25"/>
  <c r="R25"/>
  <c r="Q12"/>
  <c r="Q14"/>
  <c r="Q16"/>
  <c r="Q18"/>
  <c r="Q20"/>
  <c r="Q22"/>
  <c r="Q24"/>
  <c r="Q26"/>
  <c r="Q28"/>
  <c r="O24" i="2"/>
  <c r="R24"/>
  <c r="S24"/>
  <c r="R15"/>
  <c r="S15"/>
  <c r="R25"/>
  <c r="S25"/>
  <c r="Q13"/>
  <c r="R13" s="1"/>
  <c r="O14"/>
  <c r="R14"/>
  <c r="S14"/>
  <c r="S29"/>
  <c r="R29"/>
  <c r="O29"/>
  <c r="S28"/>
  <c r="S23"/>
  <c r="R23"/>
  <c r="O23"/>
  <c r="Q22"/>
  <c r="Q21"/>
  <c r="S21" s="1"/>
  <c r="Q20"/>
  <c r="S20" s="1"/>
  <c r="S19"/>
  <c r="R19"/>
  <c r="O19"/>
  <c r="O28"/>
  <c r="O18"/>
  <c r="Q17"/>
  <c r="R17" s="1"/>
  <c r="Q16"/>
  <c r="S18"/>
  <c r="Q27"/>
  <c r="S27" s="1"/>
  <c r="Q12"/>
  <c r="R32" i="10" l="1"/>
  <c r="S32"/>
  <c r="R14" i="11"/>
  <c r="S14"/>
  <c r="R37" i="10"/>
  <c r="S37"/>
  <c r="R35"/>
  <c r="S35"/>
  <c r="R33"/>
  <c r="S33"/>
  <c r="R30"/>
  <c r="S30"/>
  <c r="R28"/>
  <c r="S28"/>
  <c r="R26"/>
  <c r="S26"/>
  <c r="R24"/>
  <c r="S24"/>
  <c r="R22"/>
  <c r="S22"/>
  <c r="R20"/>
  <c r="S20"/>
  <c r="R18"/>
  <c r="S18"/>
  <c r="R13"/>
  <c r="S13"/>
  <c r="R15"/>
  <c r="S15"/>
  <c r="R27" i="2"/>
  <c r="S13"/>
  <c r="R28" i="6"/>
  <c r="S28"/>
  <c r="R24"/>
  <c r="S24"/>
  <c r="R20"/>
  <c r="S20"/>
  <c r="R16"/>
  <c r="S16"/>
  <c r="R12"/>
  <c r="S12"/>
  <c r="R26"/>
  <c r="S26"/>
  <c r="R22"/>
  <c r="S22"/>
  <c r="R18"/>
  <c r="S18"/>
  <c r="R14"/>
  <c r="S14"/>
  <c r="S22" i="2"/>
  <c r="R22"/>
  <c r="R21"/>
  <c r="R20"/>
  <c r="S17"/>
  <c r="R16"/>
  <c r="S16"/>
  <c r="R12"/>
  <c r="S12"/>
</calcChain>
</file>

<file path=xl/sharedStrings.xml><?xml version="1.0" encoding="utf-8"?>
<sst xmlns="http://schemas.openxmlformats.org/spreadsheetml/2006/main" count="2913" uniqueCount="645">
  <si>
    <t xml:space="preserve">IDENTIFICACION DE PELIGROS, VALORACION DEL RIESGO Y DETERMINACION DE CONTROLES </t>
  </si>
  <si>
    <t>EPP</t>
  </si>
  <si>
    <t>CONTROLES PROPUESTOS PARA DISMINUIR EL RIESGO</t>
  </si>
  <si>
    <t>ELIMINACION</t>
  </si>
  <si>
    <t>SUSTITUCION</t>
  </si>
  <si>
    <t>CONTROLES DE INGENIERIA</t>
  </si>
  <si>
    <t>Actividades</t>
  </si>
  <si>
    <t>Zona</t>
  </si>
  <si>
    <t>Proceso</t>
  </si>
  <si>
    <t>Tareas</t>
  </si>
  <si>
    <t>Rutinario</t>
  </si>
  <si>
    <t>No</t>
  </si>
  <si>
    <t>Efectos posibles</t>
  </si>
  <si>
    <t>Peligro</t>
  </si>
  <si>
    <t>Descripción</t>
  </si>
  <si>
    <t>Clasificación</t>
  </si>
  <si>
    <t>Fuente</t>
  </si>
  <si>
    <t>Controles existentes</t>
  </si>
  <si>
    <t>Medio</t>
  </si>
  <si>
    <t>Individuo</t>
  </si>
  <si>
    <t>Nivel de probabilidad (NDxNE)</t>
  </si>
  <si>
    <t>Nivel de deficiencia (ND)</t>
  </si>
  <si>
    <t>Nivel de exposición (NE)</t>
  </si>
  <si>
    <t>Interpretación del nivel de probabilidad</t>
  </si>
  <si>
    <t>Nivel de riesgo (NR) e intervención</t>
  </si>
  <si>
    <t>Interpretación del NR</t>
  </si>
  <si>
    <t>Evaluación del riesgo</t>
  </si>
  <si>
    <t>Valoración del riesgo</t>
  </si>
  <si>
    <t>Aceptación del riesgo</t>
  </si>
  <si>
    <t>Nro. de expuestos</t>
  </si>
  <si>
    <t>Peor Consecuencia</t>
  </si>
  <si>
    <t>Nivel de Consecuencia (NC)</t>
  </si>
  <si>
    <t>Nivel de deficiencia</t>
  </si>
  <si>
    <t>Magnitud de la relación esperable entre (1) conjunto de peligros detectados  y su relación causal directa con posibles incidentes y (2) con la eficacia de las medias preventivas exxistentes en el lugar de trabajo. GTC-45 2.22</t>
  </si>
  <si>
    <t>Muy alto (MA)</t>
  </si>
  <si>
    <t>Alto (A)</t>
  </si>
  <si>
    <t>Medio (M)</t>
  </si>
  <si>
    <t>Bajo (B)</t>
  </si>
  <si>
    <t>Valor de ND</t>
  </si>
  <si>
    <t>Se han detectado peligros que determinan como posible la generación de incidentes o consecuencias muy sugnificativas, o la eficacia del conjunto de medidas preventivas existentes respecto al riesgo es nula o no existe, o ambos.</t>
  </si>
  <si>
    <t>Significado</t>
  </si>
  <si>
    <t>Se ha(n) detectado algun(os) peligro(s) que puedan dar lugar a consecuencias significativas o a la eficacia del conjunto de medidas preventivas existentes es moderada, o ambos</t>
  </si>
  <si>
    <t>Se han detectado peligros que puedan dar lugar a consecuencias poco significativaso de mmenor importancia, o a la eficacia del conjunto de medidas preventivas existentes es moderado, o ambos.</t>
  </si>
  <si>
    <t xml:space="preserve">No se ha detectado consecuencia alguna, o la eficacia del conjunto de medidas preventivas existentes es alta, o ambos. El riesgo está controlado. </t>
  </si>
  <si>
    <t>Continua (EC)</t>
  </si>
  <si>
    <t>Frecuente (EF)</t>
  </si>
  <si>
    <t>Ocasional (EO)</t>
  </si>
  <si>
    <t>Esporádico (OE)</t>
  </si>
  <si>
    <t>La situación de exposición se presenta sin interrupción o varias veces con tiempo prolongado durante la jornada laboral</t>
  </si>
  <si>
    <t>La situación de exposición se presenta varias veces durante la jornada laboral por tiempos cortos.</t>
  </si>
  <si>
    <t>La situación de exposición se presenta alguna vez durante la jornada laboral y por un periodo muy corto.</t>
  </si>
  <si>
    <t>La situación de exposición se presenta  de manera eventual</t>
  </si>
  <si>
    <t>Situación de exposición a peligro que se presenta en un tiempo determinado durante la jornada laboral</t>
  </si>
  <si>
    <t>Nivel de exposición</t>
  </si>
  <si>
    <t>Entre 24 y 40</t>
  </si>
  <si>
    <t>Entre 10 y 20</t>
  </si>
  <si>
    <t>Entre 8 y 6</t>
  </si>
  <si>
    <t>Entre 2 y 4</t>
  </si>
  <si>
    <t>Nivel de probablidad (ND x NE)</t>
  </si>
  <si>
    <t>Situación deficiente con exposición continua, o muy deficiente con exposición frecuente. Normalmente la materialización del riesgo ocurre con frecuencia.</t>
  </si>
  <si>
    <t>Situación deficiente con exposición frecuente u ocasional, o bien situación muy deficiente on exposiciónocasional o esporádica. La material del riesgo es posible que suceda varias veces en la vida laboral.</t>
  </si>
  <si>
    <t>Situación deficiente con exposición exporádica, o bien situación mejorable con exposición continuada o frecuente, Es posible que sueda el daño alguna vez</t>
  </si>
  <si>
    <t>Situación mejorable con exposición ocasional o esporádica, o situación sin anomalía destacable con cualquier nivel de exposición. No es esperable que se materialice el riesgo, aunque puede ser concebible.</t>
  </si>
  <si>
    <t xml:space="preserve">Sí </t>
  </si>
  <si>
    <t xml:space="preserve">Producto del nivel de deficiencia </t>
  </si>
  <si>
    <t>Valor de NE</t>
  </si>
  <si>
    <t>Valor de NP</t>
  </si>
  <si>
    <t>Nivel de consecuencias</t>
  </si>
  <si>
    <t>Mortal o catastrófico (M)</t>
  </si>
  <si>
    <t>Muy grave (MG)</t>
  </si>
  <si>
    <t>Grave (G)</t>
  </si>
  <si>
    <t>Leve (L)</t>
  </si>
  <si>
    <t>Muerte</t>
  </si>
  <si>
    <t>Lesiones o enfermedades graves irreparables (Incapacidad permanente parcial o invalidez)</t>
  </si>
  <si>
    <t>Lesiones o enfermedades con incapacidad laboral temporal (ILT)</t>
  </si>
  <si>
    <t>Lesiones o enfermedades que no requieren incapacidad</t>
  </si>
  <si>
    <t>I</t>
  </si>
  <si>
    <t>II</t>
  </si>
  <si>
    <t>III</t>
  </si>
  <si>
    <t>IV</t>
  </si>
  <si>
    <t>4000 - 600</t>
  </si>
  <si>
    <t>500 - 150</t>
  </si>
  <si>
    <t>120 40</t>
  </si>
  <si>
    <t>Situación critica. Suspender actividades hasta que el riesgo esté bajo control. Intervención Urgente</t>
  </si>
  <si>
    <t>Corregir y adoptar medidas de control de inmediato. Sin embargo, suspenda actividades si el nivel de riesgo está por encima o igual a 360.</t>
  </si>
  <si>
    <t>Mejorar si es posible. Sería cnveniente justificar la intervención y su rentabilidad.</t>
  </si>
  <si>
    <t>Mantener las medidas de control existentes, pero se deberían considerar soluciones o mejoras y se deben hacer comprobaciones periódicas para asegurar que el riesgo es aún ausente.</t>
  </si>
  <si>
    <t>Nivel de riesgo</t>
  </si>
  <si>
    <t>Nivel de probabilidad</t>
  </si>
  <si>
    <t>Para evaluar el NC, tome en cuenta la consecuencia directa más grave.</t>
  </si>
  <si>
    <t>Valor de NC</t>
  </si>
  <si>
    <t>Valor de NR</t>
  </si>
  <si>
    <t>Biológico</t>
  </si>
  <si>
    <t>Físico</t>
  </si>
  <si>
    <t>Químico</t>
  </si>
  <si>
    <t>Psicosocial</t>
  </si>
  <si>
    <t>Biomecánicos</t>
  </si>
  <si>
    <t>Rendimientos Naturales</t>
  </si>
  <si>
    <t>Condiciones de seguridad</t>
  </si>
  <si>
    <t>Bacterias</t>
  </si>
  <si>
    <t>CONTROLES ADMINISTRATIVOS</t>
  </si>
  <si>
    <t>Cargos</t>
  </si>
  <si>
    <t>si</t>
  </si>
  <si>
    <t>*Fatiga Visual                                      *Dolor de Cabeza                           *Menor Rendimiento                *Mayor Accidentalidad.</t>
  </si>
  <si>
    <t>Programa de Manteniiento preventivo de Luminarias</t>
  </si>
  <si>
    <t>Tener encuenta los puestos de tabajo.</t>
  </si>
  <si>
    <t>Implementar un programa de conservacion visual.</t>
  </si>
  <si>
    <t xml:space="preserve">Sustituir Productos </t>
  </si>
  <si>
    <t>Dotar los trabajadores con los guantes, delantales y tapabocas necesarios para la actividad.</t>
  </si>
  <si>
    <t>Irritaciones de Ojos, y Piel, Intoxicaciones, perdida de conocimiento.</t>
  </si>
  <si>
    <t>Buenas practicas de los puestos de trabajo; control de Vectores y Roedores.</t>
  </si>
  <si>
    <t>Jornadas de mantenimiento y ase continuo a los sitios de almacenamiento agua y elementos de limpieza.</t>
  </si>
  <si>
    <t>Capacidad potencial de producir cambios en el comportamiento como: agresividad, ansiedad, trastornos físicos, fatiga, dolor de cabeza, espasmos musculares y propensión a la ulcera gástrica.</t>
  </si>
  <si>
    <t>Implementar programa de estilos de vida saludable en Jornadas de relajamiento y ejercicios, caminatas cortas.</t>
  </si>
  <si>
    <t>Área Administrativa</t>
  </si>
  <si>
    <t>Oficina Contabilidad</t>
  </si>
  <si>
    <t>Realizar Informes financieros mensualmente y nóminas, desprendibles de pago de los trabajadores asociados, Realizar las cuentas de cobro, Realizar las facturas,  Hacer el cobro de incapacidades a las EPS y las ARP.</t>
  </si>
  <si>
    <t>Iluminación Luz visible por Deficiencia o Exceso de la Oficina de Contabilidad.</t>
  </si>
  <si>
    <t>Digitar</t>
  </si>
  <si>
    <t>Postura sedente prolongada</t>
  </si>
  <si>
    <t>Ninguno</t>
  </si>
  <si>
    <t>Implementar programa de pausas activas diarias.</t>
  </si>
  <si>
    <t>Ajuste Antropométrico del puesto de trabajo.</t>
  </si>
  <si>
    <t>Biomecánicas</t>
  </si>
  <si>
    <t>*Movimientos repetitivos.             * Movimientos superiores</t>
  </si>
  <si>
    <t>Perdida de capacidad laboral e incapacidad temporal o permanente.</t>
  </si>
  <si>
    <t xml:space="preserve">Adecuar la cantidad y calidad de  La iluminación de los lugares de trabajo  se está ejecutando, a saber: 
o Distribución uniforme. 
o Contrastes adecuados. 
o Evitar deslumbramientos.
</t>
  </si>
  <si>
    <t>Pintar las paredes empleando colores que tengan el máximo porcentaje de reflectancia de la Iluminacion Natural y artificial.</t>
  </si>
  <si>
    <t>Efectos de los agentes químicos sobre el organismo con  efectos a corto y a largo plazo</t>
  </si>
  <si>
    <t>Agentes biológicos con capacidad infecciosa pueden ser diversos (virus, bacterias, parásitos, hongos o esporas, toxinas, endotoxinas, etc.</t>
  </si>
  <si>
    <t xml:space="preserve">Exposiciones laborales capaces de originar algún tipo de infección, alergia o toxicidad. </t>
  </si>
  <si>
    <t>Buenas practicas de manipulación de equipos en su puesto de trabajo.</t>
  </si>
  <si>
    <t>Aspectos intrínsecos y organizativos de largas jornadas del trabajo.</t>
  </si>
  <si>
    <t>Exceso de exigencias psicológicas</t>
  </si>
  <si>
    <t>Falta de influencia y de desarrollo</t>
  </si>
  <si>
    <t>Falta de apoyo y de calidad de liderazgo</t>
  </si>
  <si>
    <t>Escasas compensaciones</t>
  </si>
  <si>
    <t>Estrés por el trabajo no da posibilidades para aplicar nuestras habilidades y conocimientos y  cuando no podemos adaptar el horario a las necesidades familiares, o no podemos decidir cuándo se hace un descanso se presentan enfermedades a largo plazo.</t>
  </si>
  <si>
    <t>Estrés y se presentan enfermedades a largo plazo por realización del trabajo, con las tareas mal definidas o sin la información adecuada y a tiempo</t>
  </si>
  <si>
    <t>Implementar la disposición de duchas y elementos de aseo para los trabajadores.</t>
  </si>
  <si>
    <t>Se da por  faltarse al respeto, el cual  provoca la inseguridad contractual o se dan cambios de puesto o servicio contra nuestra voluntad, se da un trato injusto, o no se reconoce el trabajo, el salario es muy bajo para el cargo asignado.</t>
  </si>
  <si>
    <t>Implementar programa de estilos de vida saludable para condiciones muy eficientes en la organización de jornada laboral.</t>
  </si>
  <si>
    <t>Definir Manual de funciones para el trabajador  y establecer principios y sobre todo procedimientos para gestionar personas de forma justa y democrática, de forma saludable.</t>
  </si>
  <si>
    <t xml:space="preserve">Definir Manual de funciones para el trabajador y fomentar el apoyo entre trabajadores y de superiores en la realización de las tareas, potenciando el trabajo en equipo y la comunicación efectiva, </t>
  </si>
  <si>
    <t>Realizar inducción al cargo y entrenamiento en  las tareas de su cargo, Incrementar las oportunidades para aplicar los conocimientos y habilidades y para el aprendizaje y el desarrollo de nuevas habilidades</t>
  </si>
  <si>
    <t>Eliminación del trabajo estrictamente pautado</t>
  </si>
  <si>
    <t>Definir manual de funciones e inducción para garantizar la seguridad proporcionando estabilidad en el empleo y en todas las condiciones de trabajo.</t>
  </si>
  <si>
    <t xml:space="preserve"> Implementar y organizar un plan de mantenimiento de las instalaciones y el plan de prevención y de emergencias y primeros auxilios.</t>
  </si>
  <si>
    <t>Programa de orden, limpieza y
señalización  de las 
instalaciones, protección de , 
condiciones ambientales, 
iluminación, 
servicios higiénicos, y lugares  de descanso.</t>
  </si>
  <si>
    <t>Lugares de Trabajo (Oficina)</t>
  </si>
  <si>
    <t>Se deben prestar atención tanto a las nuevas instalaciones como a los cambios que se produzcan en las ya existentes.</t>
  </si>
  <si>
    <t>Establecer procedimientos de inducción al puesto de trabajo y capacitación de Planes de Emergencia y Evacuación de las instalaciones.</t>
  </si>
  <si>
    <t>Perdida de capacidad laboral e incapacidad temporal o permanente por Estrés y a largo plazo enfermedades  musculo esqueléticos, estrés, dolores de cabeza, accidentes.</t>
  </si>
  <si>
    <t>Generan Lumbagos, Cervicales y  dolor en la espalda, stress carga mental.</t>
  </si>
  <si>
    <t>Adecuación del puesto de trabajo ergonómico al trabajador (sillas ajustables)</t>
  </si>
  <si>
    <t>Tensiones lumbares crónicas provocando tensiones emocionales e incapacidades parcial o permanente.</t>
  </si>
  <si>
    <t>* Reducción del Tiempo de exposición.                             * Asegurar programa de calistenia diaria.          * Fomentar el auto cuidado.</t>
  </si>
  <si>
    <t>Tendinitis, Síndrome del Túnel del Carpo (STC).</t>
  </si>
  <si>
    <t xml:space="preserve">Problemas en ojos y visión, posturales y lesiones por movimientos repetidos y estrés.
</t>
  </si>
  <si>
    <t>Área de Contabilidad</t>
  </si>
  <si>
    <t>Trastornos músculo-esqueléticos causados por diseño inadecuado del puesto de trabajo, perdida de Salud general y estrés ocasionando  Riesgo reproductivo, el cual genera a largo plazo perdida de la capacidad laboral.</t>
  </si>
  <si>
    <t>Mantener una distancia adecuada de los tres puntos de visión permanente: pantalla-teclado-documento</t>
  </si>
  <si>
    <t>Microclima: Temperatura, humedad y ventilación en los locales de trabajo</t>
  </si>
  <si>
    <t>Confort ambiental, temperatura, la humedad y la ventilación.</t>
  </si>
  <si>
    <t xml:space="preserve">Fatiga por temperatura extrema y baja rendimiento, genera estrés. </t>
  </si>
  <si>
    <t>Perdida de capacidad laboral.</t>
  </si>
  <si>
    <t>Riesgo Eléctrico</t>
  </si>
  <si>
    <t>Programa de Mantenimiento preventivo de los equipos (ambiente artificial)</t>
  </si>
  <si>
    <t>Tener encuentra los puestos de trabajo.</t>
  </si>
  <si>
    <t xml:space="preserve">Adecuar la cantidad y calidad de equipos y la ventilación artificial y natural de los puestos  lugares de trabajo
</t>
  </si>
  <si>
    <t>Uso inapropiado de Limpiadores para asear los pisos y aromatizantes como Aerosoles de Liquido y rocíos</t>
  </si>
  <si>
    <t>Limpieza mediante métodos húmedos o de aspiración.</t>
  </si>
  <si>
    <t xml:space="preserve">Implementar Capacitación, disminución del tiempo de exposición durante la jornada de limpieza. </t>
  </si>
  <si>
    <t>Rotular los productos químicos y almacenarlos en lugares frescos y secos.</t>
  </si>
  <si>
    <t>Realizar la jornada de limpieza y aseo en tiempo de ausencia del trabajador.</t>
  </si>
  <si>
    <t>Infecciones en la vías respiratorias y contagios por exposiciones al medio.</t>
  </si>
  <si>
    <t>Realizar inducción al cargo para garantizar y fomentar la claridad y la transparencia organizativa.</t>
  </si>
  <si>
    <t>Perdida de capacidad laboral e incapacidad temporal o permanente por Estrés y a largo plazo enfermedades cardiovasculares, respiratorias, inmunitarias, gastrointestinales, dermatológicas, endocrinológicas, musculo esqueléticas y mentales.</t>
  </si>
  <si>
    <t>Estrés y a largo plazo enfermedades cardiovasculares, respiratorias, inmunitarias, gastrointestinales, dermatológicas, endocrinológicas, musculo esqueléticas y mentales</t>
  </si>
  <si>
    <t>Los efectos de los lugares de trabajo mal diseñados pueden ser la causa de problemas musculo esqueléticos, estrés, dolores de cabeza, accidentes.</t>
  </si>
  <si>
    <t>Trabajo con pantalla de visualización de datos</t>
  </si>
  <si>
    <t>Partes del cuerpo
que resultan más dañadas:                                       *La piel.
* El sistema muscular.
* El corazón.
* El sistema nervioso.</t>
  </si>
  <si>
    <t>Instalación adecuada a las necesidades, y mantenimiento adecuado y regular de los Equipos eléctricos seguros y perfecta Comprensión del uso correcto de los equipos.</t>
  </si>
  <si>
    <t>Alimentación y cableado.
Enchufes y hembrillas.
Recomendaciones generales.
Técnicas de seguridad personal.</t>
  </si>
  <si>
    <t>Capacitacion al trabajador en temas de riesgo electrico.</t>
  </si>
  <si>
    <t>Adecuar la cantidad y calidad de equipos y la ventilación artificial y natural de los puestos  lugares de trabajo</t>
  </si>
  <si>
    <t>Cualquier trabajo de reparación y calibración de equipos eléctricos debe ser realizado por personal capacitado para ello. Antes de instalar, modificar o de realizar cualquier reparación, los equipos deben ser desconectados y su energía debe ser descargada o disipada</t>
  </si>
  <si>
    <t>Incendio y explosion</t>
  </si>
  <si>
    <t xml:space="preserve">*Incendios eléctricos
*Roces y fricciones
*Chispas mecánicas
*Fumar y fósforos
*Ignición espontánea
*Superficies calientes
*Chispas de combustión *Atentado terrorista     </t>
  </si>
  <si>
    <t>Instalar sistemas de Alarmas, Sistemas de instincion de incendios y sistemas de autopriteccion</t>
  </si>
  <si>
    <t>Establecer procedimientos Realizar planes de emergencia y contingencia para evacuancion de las instalaciones.</t>
  </si>
  <si>
    <t>Programa de capacitacion y entrenamiento de las brigadas de emergencia.</t>
  </si>
  <si>
    <t>Implementar sistemas de detección de incendios y autoprotección.</t>
  </si>
  <si>
    <t xml:space="preserve">Ruido en el puesto de trabajo </t>
  </si>
  <si>
    <t xml:space="preserve">El ruido excesivo puede producir "silbidos de oído" que  si se vuelven permanentes  provocan insomnio, irritación y llevar a la depresión.  
</t>
  </si>
  <si>
    <t>El ruido  provoca estrés, fatiga, pérdida de capacidad de reacción y comunicación que pueden ser causa de accidentes y contribuir a la aparición de problemas circulatorios, digestivos y nerviosos.</t>
  </si>
  <si>
    <t>Elaboración de planes para la reducción de la exposición cuando se supere el nivel acordado.</t>
  </si>
  <si>
    <t>Realizar mediciones ambientales</t>
  </si>
  <si>
    <t>Realizar examenesen  los controles médicos previstos.</t>
  </si>
  <si>
    <t>Sustituyendo la máquina o el proceso de trabajo.
Cambiando de lugar la fuente de ruido o aislándola con un cerramiento.
Introduciendo modificaciones en piezas y herramientas.</t>
  </si>
  <si>
    <t xml:space="preserve">
Disminuyendo el ritmo de trabajo de la máquina y/o equipos.
Procurando un buen mantenimiento.</t>
  </si>
  <si>
    <t>Peligro y riesgos extra laborales</t>
  </si>
  <si>
    <t>Efectos de salida de su puesto de trabajo a realizar actividades extras como: ir a la tienda, compras al supermercado y/u otro tipo de actividades no contempladas en su manual de funciones.</t>
  </si>
  <si>
    <t>Inducción al cargo y divulgación del manual de funciones  para el cual fue contratado.</t>
  </si>
  <si>
    <t>Accidentes de transito, con perdida d capacidad laboral y a largo plazo enfermedades con incapacidad temporal o permanente.</t>
  </si>
  <si>
    <t>Perdida de capacidad laboral y/o limitaciones que generan a largo plazo enfermedades musculo esqueléticos, estrés y accidentes.</t>
  </si>
  <si>
    <t>Implementación de programa de entrenamiento continuo a las brigadas de emergencia en materia de primeros auxilios, lucha contra incendios y evacuación de los trabajadores y actualización de MEDEVAC.</t>
  </si>
  <si>
    <r>
      <t xml:space="preserve"> </t>
    </r>
    <r>
      <rPr>
        <b/>
        <u/>
        <sz val="12"/>
        <rFont val="Calibri"/>
        <family val="2"/>
        <scheme val="minor"/>
      </rPr>
      <t xml:space="preserve"> COOPERATIVA   DE TRABAJO ASOCIADO “HUMANITAS”
NIT. 900.168.669-3
Matriz de riesgos</t>
    </r>
  </si>
  <si>
    <t>Administrativo</t>
  </si>
  <si>
    <t>Preparar y realizar la charla de inducción a las personas interesadas en laborar en la Cooperativa. Debe coordinar la organización del lugar en donde se realizarán las capacitaciones, y organizar toda la logística necesaria: orador, refrigerios, lugar, etc. Realizar visitas a los diferentes frentes de trabajo, en las instalaciones de los clientes.</t>
  </si>
  <si>
    <t>Trabajador (ra) Social</t>
  </si>
  <si>
    <t>Operativo</t>
  </si>
  <si>
    <t>Área de Trabajo Social</t>
  </si>
  <si>
    <t>Desplazamientos o visitas a los frentes de trabajo</t>
  </si>
  <si>
    <t>Controladores de Sanidad</t>
  </si>
  <si>
    <t>Visitar y revisar las plantaciones de palma en busca de enfermedades. Deben realizar las cirugías a las plantas a las que se le encuentre enfermedades, Deben aplicar los químicos a las plantas que así lo requieran. Deben entregar reportes de las actividades realizadas al cliente. Deben entregar reporte de los insumos utilizados en las actividades que realizó.</t>
  </si>
  <si>
    <t>Controladores operativos de campo</t>
  </si>
  <si>
    <t>Incendio y explosión</t>
  </si>
  <si>
    <t>Tormentas Eléctricas, Terremotos</t>
  </si>
  <si>
    <t>Lesiones Fisicas, perdidas materias y Muerte o incapacidad temporal o permanente. Mediante la precencia de Riesgos de Origen natural y Antropico.</t>
  </si>
  <si>
    <t>Planificación para un futuro no necesariamente inmediato, dentro de los términos de sostenibilidad, generando medidas que han de tener una duración prolongada.</t>
  </si>
  <si>
    <t xml:space="preserve">◦ Directos (personas, bienes, Cultivos de Palma, infraestructuras, patrimonio de la Empresa) 
◦ Indirectos (interrupción de obras y de sistemas de producción, disminución laboral)
</t>
  </si>
  <si>
    <t>ninguno</t>
  </si>
  <si>
    <t>Tomar medidas realizadas a largo plazo en función de los riesgos dominantes y que en general contemplan la adecuada gestión del territorio en función del mapa de riesgos así como actuaciones de carácter estructural (obras de ingeniería, mejoras para el desarrollo de las actividades.</t>
  </si>
  <si>
    <t>Exposición a radiación ultravioleta (no ionizantes).</t>
  </si>
  <si>
    <t>Dolor de cabeza, deshidratación, pérdida de conocimiento, irritación y/o quemaduras en la piel, Cancer de piel.</t>
  </si>
  <si>
    <t>Uso de camisa manga larga y casco e hidratacion permanente y protector solar.</t>
  </si>
  <si>
    <t>* Suministrar bloqueador solar y suero oral.
* Realizar capacitacion sobre efectos y prevencion de los rayos solares.                                           * Garantizar la hidratacion al personal en todas las actividaes de su jornada.</t>
  </si>
  <si>
    <t xml:space="preserve">dotacion </t>
  </si>
  <si>
    <t>Colocar Sombrilla, Polisombra y/o casetas portatiles siempre que la exposicion sea prolongada al riesgo de radiacion solar.</t>
  </si>
  <si>
    <t>Pérdida de conocimiento, irritación y/o quemaduras en la piel, Cancer de piel.</t>
  </si>
  <si>
    <t>Accidente de transiro vehicular</t>
  </si>
  <si>
    <t>Laceraciones, golpes, machucones, atrapamiento, daños a a estructuras y motocicleta o vehículo.</t>
  </si>
  <si>
    <t>Inspeccion pre operacional a vehiculos y mantenimiento preventiv y correctivo.</t>
  </si>
  <si>
    <t>Capacitacion de manejo defensivo y cumplimiento de la norma fundamnetal.</t>
  </si>
  <si>
    <t>Laceraciones, golpes, incapacidad temporal o permanente o muerte.</t>
  </si>
  <si>
    <t>Actualizacion de licencias de conduccion, seguro obligatorio, SOAT, y capacitacion en Manejo Defensivo.</t>
  </si>
  <si>
    <t>Secuestro, accidente de transito, atracos o asalto generando lesiones temporales o permanentes.</t>
  </si>
  <si>
    <t>Inspeccion pre operacional a vehiculos o motocicletas  y mantenimiento preventiv y correctivo.</t>
  </si>
  <si>
    <t>Riesgo Público</t>
  </si>
  <si>
    <t>Secuestro, por grupos armados al margen de la ley, atentados terroristas, Heridas golpes, y la muerte.</t>
  </si>
  <si>
    <t xml:space="preserve">Establecer buenas platicas de relacion de comunicación con  los  grupos armados presentes en la zona de visitas de trabajo, divulgando las actividades que se realizan. </t>
  </si>
  <si>
    <t>Capacitacion al trabajador en temas deplaticas de relaciones de comunicación.</t>
  </si>
  <si>
    <t>No ejecutar actividades en lugares donde existe presencia de grupos armados.</t>
  </si>
  <si>
    <t>Mordedura y picadura de animales, insectos, serpientes, avispas, etc.</t>
  </si>
  <si>
    <t>Muerte, afec. sistem. y orgán..Infec., Problemas Respir., alergias, Enferm. Infecto contag., Lesiones en la piel, Intoxic., Envenenamiento.</t>
  </si>
  <si>
    <t>Implementar y Divulgar procedimiento para manejo de emergencia con riesgos ofídicos, y apícola uso adecuado de EPP</t>
  </si>
  <si>
    <t>Inspecciones visuales antes de realizar actividades laborales.</t>
  </si>
  <si>
    <t>* Inspecciona las areas de trabajo previamente a jecutar las actividaes.                                         * Suministrar EPP. De acuerdo a la actividad ejecutada.</t>
  </si>
  <si>
    <t>Realizar fumigacion en áreas de trabajo con el fin de auyentar animales ponsoñosos y ofidios con la utilizacion de agentes concentrados (ej. creolina).</t>
  </si>
  <si>
    <t>Golpes, caidas Lesiones múltiples, Fracturas, Heridas, Contus., traumas, esguinces.</t>
  </si>
  <si>
    <t>Terrenos defectuosos liso y con obstaculos (locativo).</t>
  </si>
  <si>
    <t>Transito en areas de trabajo con presencia de agua, aceite y lodos. Escaleras en mal estado.</t>
  </si>
  <si>
    <t>Dotacion de EPP acorde a la actividad a ejecutar.</t>
  </si>
  <si>
    <t>Aplicar las buenas practicas de orden y aseo. Utilizar los EPP apropiados para las condiciones del area.</t>
  </si>
  <si>
    <t>Dotar con Elementos de Proteccion Personal de acuerdo a la actividad contratado.</t>
  </si>
  <si>
    <t>Realizar inspecciones generales para detectar fallas de control locativas.</t>
  </si>
  <si>
    <t>Golpes, caidas Lesiones múltiples, Fracturas, Heridas, Contus., traumas, esguinces. Que generan perdida de su capacidad laboral.</t>
  </si>
  <si>
    <t>Área de Sanidad</t>
  </si>
  <si>
    <t>Iluminación Luz visible por Deficiencia o Exceso natural y/o artificial.</t>
  </si>
  <si>
    <t>Iluminación Luz visible por Deficiencia o Exceso de la Oficina de Trabajo Social.</t>
  </si>
  <si>
    <t>Exposicion a vapores y gases organicos y contactos con productos quimicos.</t>
  </si>
  <si>
    <t xml:space="preserve"> Irritación en la piel y ojos, irritación en las manos, absorción  de  sustancias.</t>
  </si>
  <si>
    <t>Aplicación inadecuada de productos qumicos los equipos o manip. de disolventes. Inhalacion de sustancias.</t>
  </si>
  <si>
    <t>Implementar procedimientos para aplicación correcta de insumos quimicos, capacitando al personal manejo y manipulacion quimicos grnulados y liquidos.</t>
  </si>
  <si>
    <t>Colocar señalizacion preventiva del área con presencia de gases toxicos.</t>
  </si>
  <si>
    <t>Suministrar proteccion respiratoria (Mascarillas con filtros) para usar en areas donde se evidencie alta presencia de gases y vapores producto de los insumos quimicos manipulados..</t>
  </si>
  <si>
    <t>Irritaciones de Ojos, y Piel, Intoxicaciones, perdida de conocimiento causando perdida de su capacidad laboral.</t>
  </si>
  <si>
    <t>Manejo de herramientas, material cortopunzante, materiales inadecuados y/o defectuosos (Riesgo Mécanico)</t>
  </si>
  <si>
    <t>Utilización de herramientas menores manuales y/o actividades de electricas</t>
  </si>
  <si>
    <t>Golpes, Cortaduras, Lesiones y Politraumatismos Múltiples, Machucones, Atrapam., Lacerac., fracturas, amputac., Lesiones</t>
  </si>
  <si>
    <t>Uso de los elementos de proteccion personal, (Guantes), charlas de seguridad sobre manejo seguro y cuidado de herramientas</t>
  </si>
  <si>
    <t>Suministrar  herramientas en condiciones optimas de trabajo de acuerdo a la actividad.</t>
  </si>
  <si>
    <t>Leer los manuales de usuario suministrado por los fabricantes de las  herramientas y equipos a utilizarce en los trabajos.</t>
  </si>
  <si>
    <t>Golpes, Cortaduras, Lesiones y Politraumatismos Múltiples, Machucones, Atrapam., Lacerac., fracturas, amputac., Lesiones causando perdida de su capacidad laboral.</t>
  </si>
  <si>
    <t>Capacitar al personal en manejo seguro de herramientas.menores</t>
  </si>
  <si>
    <t>Controladores de Fertilizantes</t>
  </si>
  <si>
    <t>Manipular los fertilizantes y sus empaques, Clasificar los residuos que se generen en la actividad, Realizar la fertilización del área seleccionada, Realizar las fumigaciones de las áreas seleccionadas.</t>
  </si>
  <si>
    <t>Fertilizadores operativos de cultivos de Palma de aceite</t>
  </si>
  <si>
    <t>Área de Fertilizadores</t>
  </si>
  <si>
    <t>*Movimientos repetitivos.                  * Movimientos superiores</t>
  </si>
  <si>
    <t>Accidente de transito vehicular</t>
  </si>
  <si>
    <t>Desplazamientos zonas de trabajo</t>
  </si>
  <si>
    <t>Lugares de Trabajo (Campo)</t>
  </si>
  <si>
    <t>Uso inapropiado de desechos quimicos como empaques de productos lquidos y granulado.</t>
  </si>
  <si>
    <t>Aplicación  mediante métodos húmedos o de esparcíos.</t>
  </si>
  <si>
    <t>*Movimientos repetitivos.                 * Movimientos superiores</t>
  </si>
  <si>
    <t>FECHA</t>
  </si>
  <si>
    <t>30 DE JULIO DE 2011</t>
  </si>
  <si>
    <t>IDENTIFICACION DE PELIGROS, VALORACION DEL RIESGO Y DETERMINACION DE CONTROLES 
      MATRIZ DE PELIGROS</t>
  </si>
  <si>
    <t>Área</t>
  </si>
  <si>
    <t>Rutinario (si/no)</t>
  </si>
  <si>
    <t>Criterios Para Establecer Controles</t>
  </si>
  <si>
    <t>Existencia requisito legal
específico asociado (Si o No)</t>
  </si>
  <si>
    <t>SI</t>
  </si>
  <si>
    <t>NINGUNO</t>
  </si>
  <si>
    <t>Aseo permanente en el área evitando acumulación de polvo, etc.</t>
  </si>
  <si>
    <t>uso de tapabocas,  guantes</t>
  </si>
  <si>
    <t xml:space="preserve">Virus </t>
  </si>
  <si>
    <t>Gripe, influenza, poliovirus, fiebre, disenteria amebiana, hantavirus.</t>
  </si>
  <si>
    <t>EPP(guantes, tapabocas)</t>
  </si>
  <si>
    <t>Cefalea, diarrea, fiebre, escalofrios, tos, dificultad para respirar</t>
  </si>
  <si>
    <t>Calor - Deshidratacion, calambres por calor, choque por calor, somnolencia</t>
  </si>
  <si>
    <t xml:space="preserve">Gestion Organización </t>
  </si>
  <si>
    <t>Desconcentracion, Somnolencia, dolor muscular, agotamiento fisico, falta de compromiso y pertenecia, desmotivacion, cansancio, dificultad para trabajar en equipo, mnotonia.</t>
  </si>
  <si>
    <t>Características de la Organización del Trabajo</t>
  </si>
  <si>
    <t>Características del Grupo Social de Trabajo</t>
  </si>
  <si>
    <t xml:space="preserve">Condiciones de la Tarea </t>
  </si>
  <si>
    <t>Jornada de Trabajo</t>
  </si>
  <si>
    <t>Manejo de pausas activas</t>
  </si>
  <si>
    <t xml:space="preserve">Manejo de estilos de vida saludable </t>
  </si>
  <si>
    <t xml:space="preserve">Actividades grupales </t>
  </si>
  <si>
    <t>capacitacion manejo de clima organizacional</t>
  </si>
  <si>
    <t xml:space="preserve">Postura </t>
  </si>
  <si>
    <t>Fatiga, calambres, dolor muscular,espasmos, falta de energia y voluntad para trabajar</t>
  </si>
  <si>
    <t>capacitaciones en higuiene postural</t>
  </si>
  <si>
    <t>MEDICINA GENERAL</t>
  </si>
  <si>
    <t>CONSULTORIO MEDICO</t>
  </si>
  <si>
    <t>ATENCION DE PACIENTES POR CONSULTA EXTERNA</t>
  </si>
  <si>
    <t xml:space="preserve">Movimientos repetitivos </t>
  </si>
  <si>
    <t>hormigueo a nivel de miembro superiores, dolor a nivel de manos, codo y hombro</t>
  </si>
  <si>
    <t>Locativos</t>
  </si>
  <si>
    <t>Publicos</t>
  </si>
  <si>
    <t>peligros</t>
  </si>
  <si>
    <t>Atencion y contacto con pacientes</t>
  </si>
  <si>
    <t xml:space="preserve">posturas inadecuadas para realizar la digitacion manual o en computador de la consulta al pacientes.                                              </t>
  </si>
  <si>
    <t>Situaciones inesperadas</t>
  </si>
  <si>
    <t>Golpes, fracturas, contusiones, lesiones multiples, impactos, heridas, luxaciones, esguinces,</t>
  </si>
  <si>
    <t>Caidas, heridas, contusiones, luxaciones,  esguinces, lesiones</t>
  </si>
  <si>
    <t>Cargo</t>
  </si>
  <si>
    <t xml:space="preserve">Pago - contratación </t>
  </si>
  <si>
    <t>demandas cuantitativas de la labor</t>
  </si>
  <si>
    <t>trabajo en equipo</t>
  </si>
  <si>
    <t>monotonia</t>
  </si>
  <si>
    <t xml:space="preserve">horario de trabajo sin posibilidad de descanso </t>
  </si>
  <si>
    <t>Tenano: hinchazon sub-cutaneo, la amputacion del tejido infectado.</t>
  </si>
  <si>
    <t>NA</t>
  </si>
  <si>
    <t>Uso de Tapabocas, guantes y gel antibacterial</t>
  </si>
  <si>
    <t>Hepatitis A, B,C, Herpes, VIH (SIDA)</t>
  </si>
  <si>
    <t>Hipertermia</t>
  </si>
  <si>
    <t>NO</t>
  </si>
  <si>
    <t xml:space="preserve">Uso de bata </t>
  </si>
  <si>
    <t xml:space="preserve">alternar la temperatura </t>
  </si>
  <si>
    <t xml:space="preserve"> Hidratacion e ingerir bebidas calientes</t>
  </si>
  <si>
    <t>Estrés, Sindrome del Quemado Burnout, Acoso Laboral, Agresividad y violencia, Disminucion del desempeño laboral.</t>
  </si>
  <si>
    <t>*asegurar la realizaciion de pausa activas                                                      *fomentar el autocuidado</t>
  </si>
  <si>
    <t>Lesiones osteomusculares, hernias (discal, lumbar, sacra).</t>
  </si>
  <si>
    <t xml:space="preserve">se recomienda realizar cambio de la silla por una ergonomica </t>
  </si>
  <si>
    <t xml:space="preserve">se esta inplementando el programa de  desordenes musculoesqueleticos, como tambien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 </t>
  </si>
  <si>
    <t>Golpes, contusiones, caidas, multiples fracturas, trauma craneoencefalico.</t>
  </si>
  <si>
    <t>Heridas, contusiones, muerte</t>
  </si>
  <si>
    <t xml:space="preserve">ENFERMERIA </t>
  </si>
  <si>
    <t>ODONTOLOGIA</t>
  </si>
  <si>
    <t>SIAU</t>
  </si>
  <si>
    <t>Nro. de Expuestos</t>
  </si>
  <si>
    <t>DATOS DE LA EMPRESA</t>
  </si>
  <si>
    <t xml:space="preserve">DATOS DE LA EVALUACION </t>
  </si>
  <si>
    <t xml:space="preserve">ACTIVIDAD ECONOMICA:  EMPRESA PRESTADORA DE SERVICIOS DE SALUD DE PRIMER NIVEL </t>
  </si>
  <si>
    <t xml:space="preserve">AREA DE TRABAJO: ENFERMERIA </t>
  </si>
  <si>
    <t>TRABAJADORES: 1</t>
  </si>
  <si>
    <t>NIT:  807004352-3</t>
  </si>
  <si>
    <t xml:space="preserve">Ejecuta acciones de promoción, prevención, tratamiento, rehabilitación y manejo de los programas especiales </t>
  </si>
  <si>
    <t>Solicita y ordena los exámenes clínicos pertinentes, según complejidad del paciente</t>
  </si>
  <si>
    <t>Diagnóstica sobre el estado de los pacientes y determina la correspondiente terapia</t>
  </si>
  <si>
    <t xml:space="preserve">• Realiza las remisiones, dentro de su competencia, a niveles superiores de atención o centros de salud de menor complejidad, según los protocolos de referencia y contra referencia de la E.S.E. </t>
  </si>
  <si>
    <t>AREA DE TRABAJO: GENERADORA DE ASEO</t>
  </si>
  <si>
    <t xml:space="preserve"> GENERADORA DE ASEO</t>
  </si>
  <si>
    <t xml:space="preserve">botas antideslizantes </t>
  </si>
  <si>
    <t xml:space="preserve">supervicies de trabajo irregulares, deslizantes, con diferencia de nivel </t>
  </si>
  <si>
    <t>capacitacion en la organización de tareas por parte del psicologo</t>
  </si>
  <si>
    <t xml:space="preserve">horario de trabajo con poco tiempo de descanso </t>
  </si>
  <si>
    <t xml:space="preserve">al manejar los residuos peligrosos que salen en la IPS </t>
  </si>
  <si>
    <t>• Mantener en perfecto estado de limpieza las paredes, muebles, puertas, sanitarios y aéreas comunes que le sean asignadas.</t>
  </si>
  <si>
    <r>
      <t>·</t>
    </r>
    <r>
      <rPr>
        <sz val="7"/>
        <rFont val="Calibri"/>
        <family val="2"/>
        <scheme val="minor"/>
      </rPr>
      <t xml:space="preserve">         </t>
    </r>
    <r>
      <rPr>
        <sz val="10"/>
        <rFont val="Calibri"/>
        <family val="2"/>
        <scheme val="minor"/>
      </rPr>
      <t>Utilizar adecuadamente y mantener en buen estado los equipos y utensilios que le suministre la administración para el desarrollo de sus labores.</t>
    </r>
  </si>
  <si>
    <t>• Utilizar adecuadamente y mantener en buen estado los equipos y utensilios que le suministre la administración para el desarrollo de sus labores.</t>
  </si>
  <si>
    <t>Valoración del Riesgo</t>
  </si>
  <si>
    <t xml:space="preserve">OFICINA </t>
  </si>
  <si>
    <t xml:space="preserve">al diligenciar los formatos y dijitacion de datos de las encuestas de los usuarios                                            </t>
  </si>
  <si>
    <t xml:space="preserve">Tapa  bocas cuando se requiera </t>
  </si>
  <si>
    <t xml:space="preserve"> Hidratacion </t>
  </si>
  <si>
    <t xml:space="preserve">se esta inplementando el programa de  desordenes musculoesqueleticos, como tambien capacitación a los funcionanrios en Peligro Biomecánico (Higiene postural),  igualmente se esta realizando inspeccion en puestos de trabajo con enfasis biomecánico. se realizan los exámenes médicos ocupacionales periodicos con enfasis osteomuscular. </t>
  </si>
  <si>
    <t>• Dictar charlas sobres deberes y derechos al usuarios dentro del sistema general de seguridad social en salud diariamente en la I.P.S. Donde se encuentre.</t>
  </si>
  <si>
    <t xml:space="preserve">• Verificar y canalizar adecuadamente al usuario según la sectorización asignada.
• Mantener comunicación directa con los usuarios sobre los servicios ofertados.
</t>
  </si>
  <si>
    <t xml:space="preserve">• Realizar encuestas de satisfacción al cliente externo e interno.
• Orientar a los usuarios donde  reclamar los medicamentos.
• Orientar a los usuarios de los pagos a seguir cuando no aparecen en sistemas o si están suspendido dentro del mismo.
</t>
  </si>
  <si>
    <t>Orientar al usiario en todo lo que necesite del sistema general de seguridad social en salud</t>
  </si>
  <si>
    <t>AREA DE TRABAJO: ODONTOLOGIA</t>
  </si>
  <si>
    <t>Aseo permanente en el área evitando acumulación de bactarias, etc.</t>
  </si>
  <si>
    <t>Dolor de Cabeza, Fatiga, irritabilidad, aumento del ritmo cardiaco y presion arterial, insatisfaccion, acufenos o zumbidos en los oidos.</t>
  </si>
  <si>
    <t>Hepatitis A, B,C, Herpes, VIH (SIDA), Tuberculosis, Gonorrea, Sifilis.</t>
  </si>
  <si>
    <t>Estrés, con el tiempo de exposicion puede producir Hipoacusia o sordera profesional.</t>
  </si>
  <si>
    <t>Reubicacion de equipos según necesidad. Realizar mantenimiento preventivo y correctivo de equipos generadores de Ruido.</t>
  </si>
  <si>
    <t xml:space="preserve">Uso de protectores auditivos </t>
  </si>
  <si>
    <t xml:space="preserve">se realizo unas mediciones higienicas a nil de ruido por parte de la ARL .  </t>
  </si>
  <si>
    <t>en la actualida se esta realizando Vigilancia Epidemiologica en Riesgo Psicosocial; se  recomienda mejorar el proceso de seleccion y contratacion del personal;  implementar el programa de estilos de vida saludable a las IPS;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efectiva.psicologicas para el cargo. Prograna de Induccion y capacitacion en SST. Realizar pausas activas durante la jornada laboral y capacitar a los trabajadores en el beneficio de las mismas. Capacitación en cuanto a manejo del Estrés. Implementar un programa de recreacion y deporte. Realizar talleres de: motivación y trabajo en equipo, fortalecimiento de relaciones interpersonales, manejo y resolución de conlictos, atencion al cliente, comunicación efectiva</t>
  </si>
  <si>
    <t xml:space="preserve">Evaluar, diagnosticar y aplicar tratamientos odontológicos, en consulta ordinaria, ambulatoria o de urgencia,  a los pacientes que lo requieran, hasta donde sea </t>
  </si>
  <si>
    <t>• Ordenar procedimientos o ayudas diagnósticas específicas por paciente</t>
  </si>
  <si>
    <t>CONSULTORIO ODONTOLOGICO</t>
  </si>
  <si>
    <t xml:space="preserve">PRESTAR SEVICIOS DE ODONTOLOGIA DE PRIMER NIVEL </t>
  </si>
  <si>
    <t>REALIZADO POR: ING. MANUEL ALEJANDRO AMADO ARCINIEGAS</t>
  </si>
  <si>
    <t xml:space="preserve">Se estan realizando jornadas campañas de Promoción y prevención de la salud; como tambien joranadas de capacitacion en lavado de manos permanente con jabon antibacterial.  capacitacioens en el manejo adecuado de desinfeccion de las areas de trabajo, en el manejo del  Peligro Biológico. </t>
  </si>
  <si>
    <t>AUX. ENFERMERIA</t>
  </si>
  <si>
    <t xml:space="preserve">AREA DE ENFERMERIA </t>
  </si>
  <si>
    <t>Cefalea, diarrea, fiebre, escalofrios, tos, dificultad para respirar, TBC.</t>
  </si>
  <si>
    <t>uso de tapabocas,  guantes.</t>
  </si>
  <si>
    <t>MEDIO</t>
  </si>
  <si>
    <t>Demandas cuantitativas de la labor</t>
  </si>
  <si>
    <t>Monotonia</t>
  </si>
  <si>
    <t xml:space="preserve">En la actualidad se esta poniendo en marcha el programa de estilos de vida saludable en la IPS, asi mismo se  recomienda mejorar el proceso de seleccion y contratacion del personal;  hacer enfasis en la realizacion de las pausas activas durante la jornada laboral, realizar charlas  en cuanto a manejo del Estrés, motivación y trabajo en equipo, fortalecimiento de relaciones interpersonales, manejo y resolución de conlictos, atencion al cliente, comunicación efectiva.psicologicas para el cargo e Implementar un programa de recreacion y deporte. </t>
  </si>
  <si>
    <t>Uso de ventilador</t>
  </si>
  <si>
    <t>Uso de uniforme</t>
  </si>
  <si>
    <t>REALIZADA POR: ING. MANUEL ALEJANDRO AMADO ARCINIEGAS</t>
  </si>
  <si>
    <t xml:space="preserve">se estan empezando a desarrollar campañas de Promoción y prevención de la salud; como tambien joranadas de capacitacion en lavado de manos permanente con jabon antibacterial.  capacitacioens en el manejo adecuado de desinfeccion de las areas de trabajo, en el manejo del  Peligro Biológico. </t>
  </si>
  <si>
    <t>Uso de guantes, batas impermeable, protectores oculares, mascarillas.</t>
  </si>
  <si>
    <t>Ruido(intermitente)</t>
  </si>
  <si>
    <t>Desconcentracion, Somnolencia, dolor muscular, agotamiento fisico, falta de compromiso y pertenecia, desmotivacion, cansancio, dificultad para trabajar en equipo, monotonia.</t>
  </si>
  <si>
    <t>se esta realizando concientización colectiva del peligro al que se encuentran expuestos a diarios los trabajadores, como tambien la divulgacion de los procedimiento sobre normas de bioseguridad.</t>
  </si>
  <si>
    <t>Se  recomienda mejorar el proceso de seleccion y contratacion del personal;  implementar el programa de estilos de vida saludable a la IPS;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efectiva.psicologicas para el cargo. Capacitación en cuanto a manejo del Estrés. Implementar un programa de recreacion y deporte. Realizar talleres de: motivación y trabajo en equipo, fortalecimiento de relaciones interpersonales, manejo y resolución de conlictos, atencion al cliente, comunicación efectiva</t>
  </si>
  <si>
    <t>Asegurar la realizaciion de pausa activas                                                      Fomentar el autocuidado</t>
  </si>
  <si>
    <t>se recomienda reanudar jornadas de vacunación e inicra de fumigacion de forma continua; como tambien joranadas de capacitacion en el manejo de riesgo biologico. .</t>
  </si>
  <si>
    <t>En la actualidad se esta poniendo en marcha el programa de estilos de vida saludable en la IPS, asi mismo se  recomienda mejorar el proceso de seleccion y contratacion del personal;  hacer enfasis en la realizacion de las pausas activas durante la jornada laboral, realizar charlas  en cuanto a manejo del Estrés, motivación y trabajo en equipo, fortalecimiento de relaciones interpersonales, manejo y resolución de conlictos, atencion al cliente, comunicación efectiva.</t>
  </si>
  <si>
    <t xml:space="preserve">Es indispesable que los funcionarios tomen conciencia  en realizar las pausas activas </t>
  </si>
  <si>
    <t xml:space="preserve">• Reunirse mensualmente con la asociación de usuarios en compañía del médico coordinador y del administrador o administradora en el caso de las unidades básicas y policlínico.
• Recepcionar las quejas y reclamos que se presente en ocasión a la insatisfacción del servicio ofertado
</t>
  </si>
  <si>
    <t xml:space="preserve">No se realiza entrega EEP para este peligro, pero se le recomienda al trabajador utilizar zapatos comodos con suelas antideslizantes </t>
  </si>
  <si>
    <t>SERVICIOS ASISTENCIALES</t>
  </si>
  <si>
    <t>ADMISIÓN AL PACIENTE</t>
  </si>
  <si>
    <t>REALIZAR ACTIVIDADES DE LIMPIEZA EN LA IPS SAN LUIS</t>
  </si>
  <si>
    <t>• Recolectar desechos de materiales provenientes de laboratorios, oficina, consultorios,  areas comunes, y de las demás dependencias de la institución.</t>
  </si>
  <si>
    <t xml:space="preserve">se recomienda reanudar jornadas de vacunación  y Promoción y prevención de la salud; como tambien joranadas de capacitacion en lavado de manos permanente con jabon antibacterial.  capacitacioens en el manejo adecuado de desinfeccion de las areas de trabajo, en el manejo del  Peligro Biológico. </t>
  </si>
  <si>
    <t>Se  recomienda mejorar el proceso de seleccion y contratacion del personal;  implementar el programa de estilos de vida saludable a las IPS;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t>
  </si>
  <si>
    <t xml:space="preserve">se recomienda pausas activas </t>
  </si>
  <si>
    <t xml:space="preserve"> Elaborar historia clínica odontológica de los pacientes, registrando todas las atenciones, procedimientos, diagnósticos y recomendaciones efectuadas, busqueda de historias clinicas, archivar historias clinicas en los estantes.</t>
  </si>
  <si>
    <t xml:space="preserve">• Dar información idónea y oportuna al usuario de los servicios a los que tiene derecho. 
• Verificar que los usuarios sean atendidos oportunamente de acuerdo a la disponibilidad del recurso humano ofertado por la empresa. Busqueda de historias clinicas, archivar historias clinicas en los estantes
</t>
  </si>
  <si>
    <t xml:space="preserve">• Diligenciar los formatos que corresponda en especial los relacionados con los residuos patógenos. busqueda de historias clinicas, archivar historias clinicas en los estantes. </t>
  </si>
  <si>
    <t>Nivel 2</t>
  </si>
  <si>
    <t>ALTO</t>
  </si>
  <si>
    <t>No Aceptable o Aceptable con control específico</t>
  </si>
  <si>
    <t>Electricos</t>
  </si>
  <si>
    <t>redes de distribucion electrica en malas condicones sin material aislante.</t>
  </si>
  <si>
    <t>lesiones, quemaduras, shocks, conato de incendio.</t>
  </si>
  <si>
    <t>Canalizacion o aislamiento de redes electricas.</t>
  </si>
  <si>
    <t>Conato de incendio, electrocucion, quemaduras.</t>
  </si>
  <si>
    <t>Aislamiento de la red electrica expuesta mediante canalizacion por pvc o en su defecto uso de cinta aislante para prevenir accidente.</t>
  </si>
  <si>
    <t>PELIGRO</t>
  </si>
  <si>
    <t>EFECTOS POSIBLES</t>
  </si>
  <si>
    <t>VALORACION DEL RIESGO</t>
  </si>
  <si>
    <t>MEDIDAS DE INTERVENCION</t>
  </si>
  <si>
    <t>PELIGROS</t>
  </si>
  <si>
    <t>DESCRIPCION</t>
  </si>
  <si>
    <t>CLASIFICACION</t>
  </si>
  <si>
    <t xml:space="preserve">BAJO </t>
  </si>
  <si>
    <t>BIOLOGICOS</t>
  </si>
  <si>
    <t>X</t>
  </si>
  <si>
    <t>Realizar jornadas de vacunación. Realizar campañas de Promoción y prevención de la salud. Realizar lavado de manos permanente con jabon antibacterial.  Realizar adecuada desinfeccion de las areas de trabajo. Realizar orden y aseo permanente. Capacitar a los trabajadores en Peligro Biológico. Inspeccion en areas de Trabajo segun cronograma de actividades.</t>
  </si>
  <si>
    <t>BIOMECÁNICO</t>
  </si>
  <si>
    <t>Desorden musculoesqueletico, fatiga, dolor agudo o cronico, espasmos musculares</t>
  </si>
  <si>
    <t>fatiga, calambres, dolor y espasmos musculares</t>
  </si>
  <si>
    <t>CONDICIONES DE SEGURIDAD</t>
  </si>
  <si>
    <t>Heridas, cortes, contusiones, laceraciones pinchazos.</t>
  </si>
  <si>
    <t>Realizar inspecciones de seguridad generales  y especificas a maquinas, equipos, herramientas utilizados en los diferentes procesos e implemntar programa  de mantenimiento preventivo y correctivo de los mismos. Capacitar a los trabajadores en Peligros Mecanicos y entrenamiento especifico de la tarea. Capacitacion en manejo seguro de herramientas y en prevension de lesiones de mano.</t>
  </si>
  <si>
    <t>Liquidos, gases y vapores, material particulado.</t>
  </si>
  <si>
    <t>Manipulacion de sustancias quimicas reactivas (sufragel, peroxido de hidrogeno, acido acetico, etc)</t>
  </si>
  <si>
    <t>QUIMICOS</t>
  </si>
  <si>
    <t>Problemas respiratorios, irritacion en piel y mucosas.</t>
  </si>
  <si>
    <t xml:space="preserve">Diseñar e implementar programa de mantenimiento preventivo y correctivo de instalaciones locativas. Adecuar zonas de almacenamiento para ubicar lo que no se encuentra en funcionamiento en las areas de trabajo. Diseñar e implementar programa de Orden y Aseo basado en las 9 "S". Colocar pasamanos y cintas antideslizantes en las escaleras. Capacitación en prevencion de caidas a un mismo nivel, autocuidado, actos y condicions inseguras. </t>
  </si>
  <si>
    <t>PSICOSOCIAL</t>
  </si>
  <si>
    <r>
      <rPr>
        <b/>
        <sz val="10"/>
        <rFont val="Calibri"/>
        <family val="2"/>
        <scheme val="minor"/>
      </rPr>
      <t>Virus</t>
    </r>
    <r>
      <rPr>
        <sz val="10"/>
        <rFont val="Calibri"/>
        <family val="2"/>
        <scheme val="minor"/>
      </rPr>
      <t xml:space="preserve"> (Respiratorios, entericos) - Contacto directo con individuos o con objetos contaminados.</t>
    </r>
  </si>
  <si>
    <r>
      <rPr>
        <b/>
        <sz val="10"/>
        <rFont val="Calibri"/>
        <family val="2"/>
        <scheme val="minor"/>
      </rPr>
      <t>Postura</t>
    </r>
    <r>
      <rPr>
        <sz val="10"/>
        <rFont val="Calibri"/>
        <family val="2"/>
        <scheme val="minor"/>
      </rPr>
      <t xml:space="preserve"> - (prolongada, mantenida, forzada, antigravitacional) - Posturas por fuera de los angulos de confort</t>
    </r>
  </si>
  <si>
    <r>
      <rPr>
        <b/>
        <sz val="10"/>
        <rFont val="Calibri"/>
        <family val="2"/>
        <scheme val="minor"/>
      </rPr>
      <t>Movimiento Repetitivo</t>
    </r>
    <r>
      <rPr>
        <sz val="10"/>
        <rFont val="Calibri"/>
        <family val="2"/>
        <scheme val="minor"/>
      </rPr>
      <t xml:space="preserve"> - Para la jecucion de la tarea en miembros superiores e inferiores</t>
    </r>
  </si>
  <si>
    <r>
      <rPr>
        <b/>
        <sz val="10"/>
        <color indexed="8"/>
        <rFont val="Calibri"/>
        <family val="2"/>
        <scheme val="minor"/>
      </rPr>
      <t>Mecanico</t>
    </r>
    <r>
      <rPr>
        <sz val="10"/>
        <color indexed="8"/>
        <rFont val="Calibri"/>
        <family val="2"/>
        <scheme val="minor"/>
      </rPr>
      <t xml:space="preserve"> ( elementos o partes de maquinas, herramientas, equipos o piezas a trabajar, materiales proyectados, solidos o fluidos)</t>
    </r>
  </si>
  <si>
    <r>
      <rPr>
        <b/>
        <sz val="10"/>
        <rFont val="Calibri"/>
        <family val="2"/>
        <scheme val="minor"/>
      </rPr>
      <t>Gestión Organizacional</t>
    </r>
    <r>
      <rPr>
        <sz val="10"/>
        <rFont val="Calibri"/>
        <family val="2"/>
        <scheme val="minor"/>
      </rPr>
      <t xml:space="preserve"> (Estilo de mando, contratacion, participacion, induccion y capacitacion, bienestar social, evaluacion del desempeño y manejo de cambios)</t>
    </r>
  </si>
  <si>
    <r>
      <rPr>
        <b/>
        <sz val="10"/>
        <rFont val="Calibri"/>
        <family val="2"/>
        <scheme val="minor"/>
      </rPr>
      <t>Características de la Organización del Trabajo</t>
    </r>
    <r>
      <rPr>
        <sz val="10"/>
        <rFont val="Calibri"/>
        <family val="2"/>
        <scheme val="minor"/>
      </rPr>
      <t xml:space="preserve"> (Comunicación, tecnologia, organización del trabajo, demandas cualitativas y cuantitativas de la labor)</t>
    </r>
  </si>
  <si>
    <r>
      <rPr>
        <b/>
        <sz val="10"/>
        <rFont val="Calibri"/>
        <family val="2"/>
        <scheme val="minor"/>
      </rPr>
      <t>Características del Grupo Social de Trabajo</t>
    </r>
    <r>
      <rPr>
        <sz val="10"/>
        <rFont val="Calibri"/>
        <family val="2"/>
        <scheme val="minor"/>
      </rPr>
      <t xml:space="preserve"> (Relaciones, cohesion, calidad de interacciones, trabajo en equipo)</t>
    </r>
  </si>
  <si>
    <r>
      <rPr>
        <b/>
        <sz val="10"/>
        <rFont val="Calibri"/>
        <family val="2"/>
        <scheme val="minor"/>
      </rPr>
      <t>Condiciones de la Tarea</t>
    </r>
    <r>
      <rPr>
        <sz val="10"/>
        <rFont val="Calibri"/>
        <family val="2"/>
        <scheme val="minor"/>
      </rPr>
      <t xml:space="preserve"> (Carga mental, contenido de la tarea, demandas emocionales, sistemas de control, definicion de roles, monotnia)</t>
    </r>
  </si>
  <si>
    <r>
      <rPr>
        <b/>
        <sz val="10"/>
        <rFont val="Calibri"/>
        <family val="2"/>
        <scheme val="minor"/>
      </rPr>
      <t xml:space="preserve">Jornada de Trabajo </t>
    </r>
    <r>
      <rPr>
        <sz val="10"/>
        <rFont val="Calibri"/>
        <family val="2"/>
        <scheme val="minor"/>
      </rPr>
      <t>(pausas, trabajo nocturno, rotacion, horas extras, descansos)</t>
    </r>
  </si>
  <si>
    <t xml:space="preserve">Carga dinámica </t>
  </si>
  <si>
    <t xml:space="preserve">Adopcion de posturas inadecuadas para realizar la digitacion manual o en computador de la consulta al pacientes.                                              </t>
  </si>
  <si>
    <t>Movimiento y carga  de historias medicas de forma repetitiva con leve desplazamiento.</t>
  </si>
  <si>
    <t>capacoitacion en higiene postural</t>
  </si>
  <si>
    <t>BAJO</t>
  </si>
  <si>
    <t>Contratacion de personal de archivo</t>
  </si>
  <si>
    <t>Cefalea, diarrea, fiebre, escalofrios, tos, dificultad para respirar.</t>
  </si>
  <si>
    <r>
      <t>Bacterias</t>
    </r>
    <r>
      <rPr>
        <sz val="10"/>
        <rFont val="Calibri"/>
        <family val="2"/>
        <scheme val="minor"/>
      </rPr>
      <t>.</t>
    </r>
  </si>
  <si>
    <t>Evaluar, diagnosticar y aplicar tratamientos odontológicos. Prestar atención médica general en consulta externa y en urgencias. Atencion y contacto con pacientes.</t>
  </si>
  <si>
    <t>Puestos de trabajo incomodos o no adecuados para la labor, lavado de materiales, transporte de archivos o cargas leves con trayectos no muy largos, manipulacion de equipos.</t>
  </si>
  <si>
    <r>
      <rPr>
        <b/>
        <sz val="10"/>
        <color indexed="8"/>
        <rFont val="Calibri"/>
        <family val="2"/>
        <scheme val="minor"/>
      </rPr>
      <t>Manipulación de Carga Dinámica.</t>
    </r>
    <r>
      <rPr>
        <sz val="10"/>
        <color indexed="8"/>
        <rFont val="Calibri"/>
        <family val="2"/>
        <scheme val="minor"/>
      </rPr>
      <t xml:space="preserve"> Manipulacion o traslado de archivos.</t>
    </r>
  </si>
  <si>
    <t>Uso de equipos, materiales cortopunzantes.</t>
  </si>
  <si>
    <r>
      <rPr>
        <b/>
        <sz val="10"/>
        <color indexed="8"/>
        <rFont val="Calibri"/>
        <family val="2"/>
        <scheme val="minor"/>
      </rPr>
      <t>Locativos</t>
    </r>
    <r>
      <rPr>
        <sz val="10"/>
        <color indexed="8"/>
        <rFont val="Calibri"/>
        <family val="2"/>
        <scheme val="minor"/>
      </rPr>
      <t xml:space="preserve"> ( medios de almacenamiento, superficies de trabajo con diferencias de nivel, superficies irregulares o deslizantes, condiciones de orden y aseo).</t>
    </r>
  </si>
  <si>
    <r>
      <rPr>
        <b/>
        <sz val="10"/>
        <rFont val="Calibri"/>
        <family val="2"/>
        <scheme val="minor"/>
      </rPr>
      <t xml:space="preserve">Electricos </t>
    </r>
    <r>
      <rPr>
        <sz val="10"/>
        <rFont val="Calibri"/>
        <family val="2"/>
        <scheme val="minor"/>
      </rPr>
      <t>(circuitos electricos de maquionarias, equipos e instalaciones locativas desprovistas de protección y/o aislamiento, asi como mala ubicaciones de redes electricas).</t>
    </r>
  </si>
  <si>
    <t>Conato de incendio, quemaduras, electrocución, descargas electricas leves.</t>
  </si>
  <si>
    <t>Implementacion del programa de Riesgo Psicosocial. Mantener un proceso de seleccion y contratacion definido (evaluacion de competencias y psicologicas para el cargo). Prograna de Induccion y capacitacion en SST. Realizar pausas activas durante la jornada laboral y capacitar a los trabajadores en el beneficio de las mismas. Capacitación en cuanto a manejo del Estrés. Implementar un programa de recreacion y deporte. Realizar talleres de: motivación y trabajo en equipo, fortalecimiento de relaciones interpersonales, manejo y resolución de conlictos, atencion al cliente, comunicación efectiva.</t>
  </si>
  <si>
    <t>FISICOS</t>
  </si>
  <si>
    <t>Calor - Deshidratacion, calambres por calor, choque por calor, somnolencia.</t>
  </si>
  <si>
    <r>
      <t xml:space="preserve">Ruidos </t>
    </r>
    <r>
      <rPr>
        <sz val="10"/>
        <color indexed="8"/>
        <rFont val="Calibri"/>
        <family val="2"/>
        <scheme val="minor"/>
      </rPr>
      <t>(fuentes generadoras de ruido ).</t>
    </r>
  </si>
  <si>
    <r>
      <t xml:space="preserve">Iluminación </t>
    </r>
    <r>
      <rPr>
        <sz val="10"/>
        <color indexed="8"/>
        <rFont val="Calibri"/>
        <family val="2"/>
        <scheme val="minor"/>
      </rPr>
      <t>(deficiencia o inadecuada iluminación en el area de servicios generales y almacenamieto de material  peligroso).</t>
    </r>
  </si>
  <si>
    <t>Golpes, fracturas, contusiones, lesiones multiples, impactos, heridas, luxaciones, esguinces.</t>
  </si>
  <si>
    <t xml:space="preserve">Capacitar al personal en los Peligros Quimicos. Realizar inspecciones de seguridad en las areas o procesos donde se manejan sustancias quimicas. Los recipientes que contengan sustancias peligrosas deberan estar pintados, marcados o provistos de etiqueta de manera que sean facilmente identificables, y acompañados de sus MSDS donde se indica como han de manipularse, contenido y precauciones que se deben tomar, para evitar los peligros por inhalacion, contacto o ingestion. </t>
  </si>
  <si>
    <r>
      <rPr>
        <b/>
        <sz val="10"/>
        <rFont val="Calibri"/>
        <family val="2"/>
        <scheme val="minor"/>
      </rPr>
      <t>Interfase personal tarea</t>
    </r>
    <r>
      <rPr>
        <sz val="10"/>
        <rFont val="Calibri"/>
        <family val="2"/>
        <scheme val="minor"/>
      </rPr>
      <t xml:space="preserve"> (conocimientos, habilidades con relación a la demanda de la tarea.</t>
    </r>
  </si>
  <si>
    <t>Nivel 3</t>
  </si>
  <si>
    <t>Aceptable</t>
  </si>
  <si>
    <t>Atencion al usuario. Virus presentes en el ambiente de trabajo</t>
  </si>
  <si>
    <t>Uso de ventilador espacio reducido</t>
  </si>
  <si>
    <t>AREA DE TRABAJO: CONSULTA EXTERNA</t>
  </si>
  <si>
    <t>Temperaturas Extremas</t>
  </si>
  <si>
    <t xml:space="preserve"> Hidratacion u ingerir bebidas calientes según corresponda.</t>
  </si>
  <si>
    <t>se recomienda la implementacion de  silla ergonomica.</t>
  </si>
  <si>
    <t>Aislamiento de la red electrica expuesta mediante canalizacion por pvc o en su defecto uso de cinta aislante para prevenir accidente, o su reubicacion.</t>
  </si>
  <si>
    <t>Instalaciones en mal estado, desprendimiento de techos y presencia de humedad en las paredes de consulta externa.</t>
  </si>
  <si>
    <t>Caidas, heridas, contusiones, luxaciones,  esguinces, lesiones, presencia de hongos, problemas respiratorios.</t>
  </si>
  <si>
    <t>Aislamiento del conducto de agua que hace parte del sistema de aire acondicionado a fin de evitar humedad asi como mantenimiento de las instalaciones de la IPS</t>
  </si>
  <si>
    <t>Admisión al pacientey manejo de pacientes.</t>
  </si>
  <si>
    <t xml:space="preserve">Diligenciamiento de Winsisvan, facturacion de consulta externa, busqueda de historias clinicas, archivar historias clinicas en los estantes. </t>
  </si>
  <si>
    <t>Aseo de la IPS y  vigilancia de la misma.</t>
  </si>
  <si>
    <t xml:space="preserve">Realizar campañas de Promoción y prevención de la salud; como tambien joranadas de capacitacion en lavado de manos permanente con jabon antibacterial.  capacitacioens en el manejo adecuado de desinfeccion de las areas de trabajo, en el manejo del  Peligro Biológico. </t>
  </si>
  <si>
    <t xml:space="preserve">se esta inplementando el programa de  desordenes musculoesqueleticos, se recomienda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 </t>
  </si>
  <si>
    <t xml:space="preserve"> Hidratacion e ingerir bebidas calientes según sea en caso.</t>
  </si>
  <si>
    <t>area de trabajo mal distribuida (condiciones de orden y aseo caidas de objetos).</t>
  </si>
  <si>
    <t>Aseo y organización al interior de la oficina.</t>
  </si>
  <si>
    <t>• Capacitaciones en  salud oral en los pacientes, limpieza oral, atencion a los pacientes, control de placa bacteriana, busqueda de historias clinicas, facturacion de consulta odontologica (Higienista oral)</t>
  </si>
  <si>
    <t>Quimico</t>
  </si>
  <si>
    <t xml:space="preserve">Sustancias quimica </t>
  </si>
  <si>
    <t>Daño temporal o permanente al organismo expuesto, cancer, muerte.</t>
  </si>
  <si>
    <t xml:space="preserve">Adecuar los lugares de  almacenamiento de las sustancias quimicas de acuerdo a su compatibilidad, señalalizar y/o demarcar, dicha area.  </t>
  </si>
  <si>
    <t xml:space="preserve">Capacitar al personal en los Peligros Quimicos. Realizar inspecciones de seguridad en las areas o procesos donde se manejan sustancias quimicas. Los recipientes que contengan sustancias peligrosasdeberan estar pintados, marcados o provistos de etiqueta de manera que sean facilmente identificables, y acompañados de sus MSDS donde se indica como han de manipularse, contenido y precauciones que se deben tomar, para evitar los peligros por inhalacion, contacto o ingestion. </t>
  </si>
  <si>
    <t xml:space="preserve">Uso de EPP </t>
  </si>
  <si>
    <t>Irritacion en piel expuesta, problemas respiratorios.</t>
  </si>
  <si>
    <t xml:space="preserve">Nivel 2 </t>
  </si>
  <si>
    <t>Aparatos de limpieza dental</t>
  </si>
  <si>
    <t>Traumatismo en la columna vertebral, dolores abdominales y digestivos, problemas de equilibrio, dolores de cabeza, cambios en la dinamica de la sangre y trastornos visuales.</t>
  </si>
  <si>
    <t>Mantenimiento adecuado de los equipos.</t>
  </si>
  <si>
    <t xml:space="preserve">Capacitación a los trabajadores acerca de la exposicion al peligro. Adoptar posturas idóneas durante el trabajo. Reducir el tiempo de exposicion. </t>
  </si>
  <si>
    <t>se recomienda realizar la adopcion de posturas adecuadas, asi como la implementacion de sillas ergonimicas.</t>
  </si>
  <si>
    <t xml:space="preserve">Es importante asegurar la realizaciion de pausas activas, asi como fomentar el autocuidado por parte del personal. </t>
  </si>
  <si>
    <t xml:space="preserve"> Instalacion del ventilador   de sala de espera asi como adecuacion del mismo provisto para caja-siau y mantenimiento preventivo.</t>
  </si>
  <si>
    <t>se requiere ampliar el area de puesto de trabajo. Mantenimiento preventivo de ventiladores.</t>
  </si>
  <si>
    <t>Movimiento y carga  de implementos de trabajo  de forma repetitiva con leve desplazamiento.</t>
  </si>
  <si>
    <t>capacitacion en higiene postural</t>
  </si>
  <si>
    <t>Quemaduras, shock, descargas electricas.</t>
  </si>
  <si>
    <t>Aislamiento de isntalaciones electricas.</t>
  </si>
  <si>
    <t>Implementar programa de desordenes musculoesqueleticos. Realizar capacitación a los trabajadores en Peligro Biomecánico (Higiene postural). Inspeccion en puestos de trabajo con enfasis biomecánico. Exámenes médicos ocupacionales periodicos con enfasis osteomuscular.  uso de silla ergonomica con apoyabrazos y que sea ajustable a  la altura del contratista.</t>
  </si>
  <si>
    <r>
      <rPr>
        <b/>
        <sz val="10"/>
        <color indexed="8"/>
        <rFont val="Calibri"/>
        <family val="2"/>
        <scheme val="minor"/>
      </rPr>
      <t xml:space="preserve">Temperaturas extremas </t>
    </r>
    <r>
      <rPr>
        <sz val="10"/>
        <color indexed="8"/>
        <rFont val="Calibri"/>
        <family val="2"/>
        <scheme val="minor"/>
      </rPr>
      <t>(cambios de temperatura).</t>
    </r>
  </si>
  <si>
    <t>Altas temperaturas en diferentes horarios en algunas areas de trabajo. Sobre todo en la jornada de la mañana.</t>
  </si>
  <si>
    <t xml:space="preserve">Realizar el mantenimiento de equipos de ventilacion y/o instalacione de aires acondicionados especificamente en el area de sala de espera, caja y enfermeria u archivo. </t>
  </si>
  <si>
    <t>Ruido al que se encuentra expuesto el personal a la hora de la realizacion de limpieza bucal a los pacientes.</t>
  </si>
  <si>
    <t xml:space="preserve">Vibración (cuerpo entero, segmentaria)  </t>
  </si>
  <si>
    <r>
      <t xml:space="preserve">Vibración </t>
    </r>
    <r>
      <rPr>
        <sz val="10"/>
        <color indexed="8"/>
        <rFont val="Calibri"/>
        <family val="2"/>
        <scheme val="minor"/>
      </rPr>
      <t>(cuerpo entero, segmentaria)</t>
    </r>
    <r>
      <rPr>
        <b/>
        <sz val="10"/>
        <color indexed="8"/>
        <rFont val="Calibri"/>
        <family val="2"/>
        <scheme val="minor"/>
      </rPr>
      <t xml:space="preserve">  </t>
    </r>
  </si>
  <si>
    <t>Aparatos de limpieza dental.</t>
  </si>
  <si>
    <t xml:space="preserve">Mantenimiento preventivo de equipos .  </t>
  </si>
  <si>
    <t xml:space="preserve">Instalación y mantenimiento de luminaria en el area de trabajo. </t>
  </si>
  <si>
    <t>Iluminación deficiente en el area servicios generales y de aseo.</t>
  </si>
  <si>
    <t>Mala ubicación de Redes electricas y aislamiento de las mismas en diferentes areas de trabajo (consulta externa-servicios generales)..</t>
  </si>
  <si>
    <t>Jornadas de trabajo por turnos (con pausas activas en muchos casos), niveles medios de concentracion en la labor, trabajo en equipo inexistente o escaso, falta de capacitacion y/o competencia laboral en el desarrollo de las actividades.</t>
  </si>
  <si>
    <r>
      <rPr>
        <b/>
        <sz val="10"/>
        <color indexed="8"/>
        <rFont val="Calibri"/>
        <family val="2"/>
        <scheme val="minor"/>
      </rPr>
      <t xml:space="preserve">Publico </t>
    </r>
    <r>
      <rPr>
        <sz val="10"/>
        <color indexed="8"/>
        <rFont val="Calibri"/>
        <family val="2"/>
        <scheme val="minor"/>
      </rPr>
      <t>(situaciones inesperadas como robos, atracos,etc).</t>
    </r>
  </si>
  <si>
    <t>Golpes, fracturas, contusiones, lesiones multiples, impactos, heridas, luxaciones, esguinces, muerte.</t>
  </si>
  <si>
    <t>Inexistencia de vigilancia privada al interior de la IPS.</t>
  </si>
  <si>
    <t>Sismo, terremoto, vendaval, inundación, lluvias o derrumbes</t>
  </si>
  <si>
    <t>cambio que se produce en la naturaleza.  procesos permanentes de movimientos y de transformaciones que sufre la naturaleza. Estos pueden influir en la vida humana (epidemias, condiciones climáticas, desastres naturales, etc).</t>
  </si>
  <si>
    <t>Fenomenos naturales</t>
  </si>
  <si>
    <t>Caidas, heridas, contusiones, luxaciones,  esguinces, lesiones en partes superiores o inferiores del cuerpo.</t>
  </si>
  <si>
    <t>Capacitacion en plan de emergencia</t>
  </si>
  <si>
    <t>Nivel 1</t>
  </si>
  <si>
    <t>Mantenimiento de infraestructura</t>
  </si>
  <si>
    <t xml:space="preserve"> se cuenta con un plan de emergencia institucional,  y la IPS cuenta con un instructivo de manejo de emergencia,  en el cual todo el personal esta capacitado y entrenado en el manejo de una emergencia, de igual forma se cuenta con un lider que hace parte de la brigada de emegencia; se cuanta con la señalización adecuanda en manejo de emergencia, la cual orienta a nuestros usuarios a seguir la ruta de evacuacion en el momento en que suceda una emergencia.</t>
  </si>
  <si>
    <t>Accidente de transito</t>
  </si>
  <si>
    <t>Se recomienda la modificacion del contrato para cada uno de los trabajadores especificando las actividades a desarrollar o funciones. Se  recomienda mejorar el proceso de seleccion y contratacion del personal.</t>
  </si>
  <si>
    <t>Residuos solidos (material corto punzante y/o biologico)</t>
  </si>
  <si>
    <t>Cortes, laceraciones, Gripe, influenza, poliovirus, fiebre, disenteria amebiana, hantavirus, Cefalea, diarrea, fiebre, escalofrios, tos, dificultad para respirar</t>
  </si>
  <si>
    <t>Hepatitis A, B,C, Herpes, VIH (SIDA). Tenano: hinchazon sub-cutaneo, la amputacion del tejido infectado.</t>
  </si>
  <si>
    <t>Uso de EPP</t>
  </si>
  <si>
    <t>Envio de reportes sede administrativa</t>
  </si>
  <si>
    <t xml:space="preserve">MATRIZ DE IDENTIFICACION DE PELIGROS Y VALORACION DE RIESGOS DE LA IPS  GUAIMARAL  DE LA ESE IMSALUD </t>
  </si>
  <si>
    <t>Pág. 7 de 7</t>
  </si>
  <si>
    <t>FECHA: JUNIO DE 2016</t>
  </si>
  <si>
    <t>Radiaciones no Ionizantes</t>
  </si>
  <si>
    <t>Uso de sistemas de computo</t>
  </si>
  <si>
    <t>Radiaciones No Ionizantes - Daño en los ojos, cefalea, lagrimeo, presion alta, tibieza en la parte expuesta</t>
  </si>
  <si>
    <t>Conjuntivitis, queratitis, cataratas, quemadura de cornea, potencial cáncer de piel.</t>
  </si>
  <si>
    <t>Para uso de PC realizar configuración de pantalla (contraste y resolucion) de acuerdo a la agudeza visual del trabajador. Realizar mantenimiento de los equipos.</t>
  </si>
  <si>
    <t>Limitar la exposicion a los campos electromagneticos, para evitar efectos adeversos a la salud. nstrucción, formación e información frente al peligro. Realizar vigilancia de la salud de los trabajadores expuestos.</t>
  </si>
  <si>
    <t>Uso de lentes refrescantes para el uso del PC de acuerdo a necesidad del trabajador.</t>
  </si>
  <si>
    <t xml:space="preserve">se recomienda mantenimiento preventivo de la silla  ergonomica provista </t>
  </si>
  <si>
    <t>Programa de promocion y prevencion (control de crecimiento y desarrollo).</t>
  </si>
  <si>
    <t xml:space="preserve">AREA DE TRABAJO: VACUNACION (Puesto satelite) </t>
  </si>
  <si>
    <t>AREA DE VACUNACION</t>
  </si>
  <si>
    <t xml:space="preserve">Viglilancia, resgistro y control de la temperautra de las neveras, disposicion adecuada de las vacunas. Realizacion del proceso de vacunacion de los usuarios,  realizar el registro fisico y magnetico del listado de pacientes atendidos,  desarrollar carnet de vacunas segun sea el caso,  diligenciamiento de formatos PAI,  recibir y preparar el material extramural y desarrollar un inventario, asi como diligenciar el kardex </t>
  </si>
  <si>
    <t>Material corto punzante</t>
  </si>
  <si>
    <t>Cortes, laceraciones, contuciones, Gripe, influenza, poliovirus, fiebre, disenteria amebiana, hantavirus.</t>
  </si>
  <si>
    <t>Verificacion de las condiciones de el material a utilizar.</t>
  </si>
  <si>
    <t>Orden y aseo permanente en el area de trabajo.</t>
  </si>
  <si>
    <t>Verificacion de las condiciones del material a utilizar.</t>
  </si>
  <si>
    <t>Realizar concientización colectiva del peligro al que se encuentran expuestos a diarios los trabajadores, como tambien la divulgacion de los procedimiento sobre normas de bioseguridad.</t>
  </si>
  <si>
    <t>Fluidos corporales (muestras tomadas)</t>
  </si>
  <si>
    <t>VIH, la hepatitis B o la hepatitis C.</t>
  </si>
  <si>
    <t xml:space="preserve">Se recomienda la implementacicon de silla  ergonomica  y camillla para la atencion al usuario, asi como la adecuacion del puesto de trabajo. </t>
  </si>
  <si>
    <t>se requiere el mantenimiento   preventivo del sistema de ventilacion y la adecuacion del puesto de trabajo.</t>
  </si>
  <si>
    <t>Hidratacion o ingerir bebidas calientes según sea en caso.</t>
  </si>
  <si>
    <t xml:space="preserve">MATRIZ DE IDENTIFICACION DE PELIGROS Y VALORACION DE RIESGOS DE LA IPS GUAIMARAL DE LA ESE IMSALUD </t>
  </si>
  <si>
    <t xml:space="preserve">TRABAJADORES: </t>
  </si>
  <si>
    <t>Polvos inorganicos</t>
  </si>
  <si>
    <t>Concentracion considerable de material particulado (polvo) al interior del centro de trabajo</t>
  </si>
  <si>
    <t xml:space="preserve">Adopcion de posturas inadecuadas para el procedimiento de vacunacion (falta de silla ergonomica y cambio de camilla para atencion al usuario).                                              </t>
  </si>
  <si>
    <t>Confort termico ( mantenimiento preventivo aire acondicionado)</t>
  </si>
  <si>
    <t>Pág. 5 de 7</t>
  </si>
  <si>
    <t>AREA DE TRABAJO: SIAU-CAJA-ARCHIVO</t>
  </si>
  <si>
    <t>Posturas prolongadas en posicion sendente combinadas con traslados a realizar las capacitaciones al usuario (Espacio reducido).</t>
  </si>
  <si>
    <t>Se recomienda realizar cambio de la silla por una ergonomica y adecuacion del puesto de trabajo</t>
  </si>
  <si>
    <t>Pág. 6 de 7</t>
  </si>
  <si>
    <t>Redes electricas sin aislamiento (Tomas en regular condicion, cables expuesto en ventilador de sala de espera).</t>
  </si>
  <si>
    <t>Conato de incendio, electrocucion, quemaduras, muerte.</t>
  </si>
  <si>
    <t>Instalaciones en mal estado, desprendimiento de techos, diferencias de nivel en baños y falta de orden y aseo en puesto de trabajo.</t>
  </si>
  <si>
    <t>TRABAJADORES: 3</t>
  </si>
  <si>
    <t>Pág. 4 de 7</t>
  </si>
  <si>
    <t>Pág. 3 de 7</t>
  </si>
  <si>
    <t>Tratamiento odontologico (uso de eugenolato, para procedimientos en obturacion)</t>
  </si>
  <si>
    <t>Equipo para realizar limpieza dental (cavitron, piezas y compresor).</t>
  </si>
  <si>
    <t>Tunel del carpo, traumatismo en la columna vertebral, dolores abdominales y digestivos, problemas de equilibrio, dolores de cabeza, cambios en la dinamica de la sangre y trastornos visuales.</t>
  </si>
  <si>
    <t>Degeneracion de las articulaciones, enferemdad de Raynaud o vibracion de dedo blanco (insuficiencia vascular de la mano, dedos), perdida de de fuerza para el agarre de las herramientas con los dedos y la mano, tunel del carpo.</t>
  </si>
  <si>
    <t xml:space="preserve">adopcion de posturas inadecuadas en posicion sedente  para la digitacion manual o diligenciamiento de formtos e historias clinicas.                                        </t>
  </si>
  <si>
    <t xml:space="preserve">al realizar la manipulacion del material para la atencion del paciente </t>
  </si>
  <si>
    <t>Desarrollar actividades de diagnóstico y pronóstico de la salud oral de Los pacientes</t>
  </si>
  <si>
    <t>Pág. 2 de 7</t>
  </si>
  <si>
    <t>Atencion y contacto con pacientes con TBC</t>
  </si>
  <si>
    <t>Gripe, influenza, poliovirus, fiebre, disenteria amebiana, hantavirus. TBC.</t>
  </si>
  <si>
    <t>Polvos Inorganicos (Material particulado)</t>
  </si>
  <si>
    <t>Altas concentraciones de polvo</t>
  </si>
  <si>
    <t>Tos, dificultad para respirar, irritabilidad en fosas nasales.</t>
  </si>
  <si>
    <t>Enfermedades pulmonares obstructivas cronicas, bronquitis cronica, asma, bisinosis.</t>
  </si>
  <si>
    <t xml:space="preserve">Se recomienda la implementacion del programa de orden y aseo dispuesto por el area de SG-SST. </t>
  </si>
  <si>
    <t xml:space="preserve">Adopcion de posturas inadecuadas para realizar la digitacion manual o en computador de la consulta al pacientes (falta de silla ergonomica y adecuacion del puesto de trabajo).                                              </t>
  </si>
  <si>
    <t>Confort termico (buen estado de aire acondicionado).</t>
  </si>
  <si>
    <t>Pág. 1 de 7</t>
  </si>
  <si>
    <t>Uso de aire acondicionado (Confort termico)</t>
  </si>
  <si>
    <t>PRIORIZACION GUAIMARAL</t>
  </si>
  <si>
    <t xml:space="preserve">Diseñar e implementar programa de mantenimiento preventivo y correctivo de instalaciones locativas. Diseñar e implementar programa de Orden y Aseo basado en las 9 "S".  Capacitación en prevencion de caidas a un mismo nivel, autocuidado, actos y condicions inseguras. </t>
  </si>
  <si>
    <t>Se recomienda la adecuacion de rejas de puertas  y rejas de seguridad provistas en el interior de la IPS.  Estructuración del programa de gestión del riesgo público, capacitación en manejo del riesgo público. Mantener apoyo con los autoridades competentes. Mantener actualizado el listado de numeros de emergencia y al alcance de todo el personal.</t>
  </si>
  <si>
    <t>Realizacion colectiva del peligro al que estan expuestos los trabajadores e  implementacion de un programa de mantenimiento correctivo y preventivo de las instalaciones electricas. Señalizacion y organización del cableado suelto.</t>
  </si>
  <si>
    <t>Area de trabajo mal distribuida (condiciones de orden y aseo caidas de objetos).</t>
  </si>
  <si>
    <t>Concientizacion al peligro al que estan expuestos los trabajadores. Realizacion e  implementacion de un programa de mantenimiento correctivo y preventivo de las instalaciones electricas. Señalizacion y organización del cableado suelto.</t>
  </si>
  <si>
    <t>Se recomienda la implementacion en la IPS de rejas y/o puertas de seguridad o el mantenimiento de las que se encuentran provistas. Estructuración del programa de gestión del riesgo público, capacitación en manejo del riesgo público. Mantener apoyo con los autoridades competentes. Mantener actualizado el listado de numeros de emergencia y al alcance de todo el personal.</t>
  </si>
  <si>
    <t>fluidos  Corporales y material cortopunzante</t>
  </si>
  <si>
    <t xml:space="preserve">posturas inadecuadas para realizar  las tareas de barrer y trapear                                            </t>
  </si>
  <si>
    <r>
      <rPr>
        <b/>
        <sz val="10"/>
        <color indexed="8"/>
        <rFont val="Calibri"/>
        <family val="2"/>
        <scheme val="minor"/>
      </rPr>
      <t>Fluidos o Excrementos, Material Cortopunzante</t>
    </r>
    <r>
      <rPr>
        <sz val="10"/>
        <color indexed="8"/>
        <rFont val="Calibri"/>
        <family val="2"/>
        <scheme val="minor"/>
      </rPr>
      <t>(Sangre, sudoracion, escupo o saliva, secrecion, orina, materia fecal de seres vivos) - fluidos Corporales</t>
    </r>
  </si>
  <si>
    <t>Enfermedades infectocontagiosas, gripe.  Cortes, laceraciones, contuciones, Gripe, influenza, poliovirus, fiebre, disenteria amebiana, hantavirus.</t>
  </si>
  <si>
    <t>Aun cuando en la entidad prestadora del servicio de salud IPS Guaimaral no se estan presentando servicios de vacunacion se hace necesario generar un ambiente de concientización colectiva del peligro al que se encuentran expuestos a diario los trabajadores que tratan con este tipo de material, asi como realizar y divulgar procedimiento sobre normas de bioseguridad.</t>
  </si>
  <si>
    <t>Area inadecuada de almacenamiento de materias peligroso, de equipos no funcionales, archivo, espacion y ubicación inadecuada de equipos. Instalaciones en mal estado, desprendimiento de techos y presencia de humedad en las paredes de consulta externa.</t>
  </si>
  <si>
    <t>Atrapamiento, caídas, cortaduras, laceraciones, abrasiones, contusion, herida en tejido blando. luxaciones,  esguinces, lesiones, presencia de hongos, problemas respiratorios.</t>
  </si>
</sst>
</file>

<file path=xl/styles.xml><?xml version="1.0" encoding="utf-8"?>
<styleSheet xmlns="http://schemas.openxmlformats.org/spreadsheetml/2006/main">
  <fonts count="21">
    <font>
      <sz val="10"/>
      <name val="Arial"/>
      <family val="2"/>
    </font>
    <font>
      <sz val="10"/>
      <name val="Arial"/>
      <family val="2"/>
    </font>
    <font>
      <sz val="10"/>
      <name val="Calibri"/>
      <family val="2"/>
      <scheme val="minor"/>
    </font>
    <font>
      <b/>
      <sz val="10"/>
      <name val="Calibri"/>
      <family val="2"/>
      <scheme val="minor"/>
    </font>
    <font>
      <sz val="10"/>
      <color theme="0"/>
      <name val="Calibri"/>
      <family val="2"/>
      <scheme val="minor"/>
    </font>
    <font>
      <b/>
      <sz val="9"/>
      <name val="Calibri"/>
      <family val="2"/>
      <scheme val="minor"/>
    </font>
    <font>
      <u/>
      <sz val="12"/>
      <name val="Calibri"/>
      <family val="2"/>
      <scheme val="minor"/>
    </font>
    <font>
      <b/>
      <sz val="14"/>
      <name val="Calibri"/>
      <family val="2"/>
      <scheme val="minor"/>
    </font>
    <font>
      <b/>
      <u/>
      <sz val="12"/>
      <name val="Calibri"/>
      <family val="2"/>
      <scheme val="minor"/>
    </font>
    <font>
      <sz val="8"/>
      <name val="Calibri"/>
      <family val="2"/>
      <scheme val="minor"/>
    </font>
    <font>
      <b/>
      <sz val="12"/>
      <name val="Calibri"/>
      <family val="2"/>
      <scheme val="minor"/>
    </font>
    <font>
      <b/>
      <sz val="11"/>
      <name val="Calibri"/>
      <family val="2"/>
      <scheme val="minor"/>
    </font>
    <font>
      <sz val="10"/>
      <color theme="1"/>
      <name val="Calibri"/>
      <family val="2"/>
      <scheme val="minor"/>
    </font>
    <font>
      <b/>
      <sz val="14"/>
      <name val="Arial"/>
      <family val="2"/>
    </font>
    <font>
      <sz val="14"/>
      <name val="Arial"/>
      <family val="2"/>
    </font>
    <font>
      <b/>
      <u/>
      <sz val="14"/>
      <name val="Arial"/>
      <family val="2"/>
    </font>
    <font>
      <sz val="7"/>
      <name val="Calibri"/>
      <family val="2"/>
      <scheme val="minor"/>
    </font>
    <font>
      <sz val="12"/>
      <name val="Calibri"/>
      <family val="2"/>
      <scheme val="minor"/>
    </font>
    <font>
      <sz val="10"/>
      <color indexed="8"/>
      <name val="Calibri"/>
      <family val="2"/>
      <scheme val="minor"/>
    </font>
    <font>
      <b/>
      <sz val="10"/>
      <color indexed="8"/>
      <name val="Calibri"/>
      <family val="2"/>
      <scheme val="minor"/>
    </font>
    <font>
      <b/>
      <sz val="10"/>
      <name val="Arial"/>
      <family val="2"/>
    </font>
  </fonts>
  <fills count="18">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FF0000"/>
        <bgColor indexed="64"/>
      </patternFill>
    </fill>
    <fill>
      <patternFill patternType="solid">
        <fgColor theme="0"/>
        <bgColor indexed="64"/>
      </patternFill>
    </fill>
    <fill>
      <patternFill patternType="solid">
        <fgColor rgb="FFD4CAD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rgb="FF92D050"/>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1" fillId="0" borderId="0"/>
  </cellStyleXfs>
  <cellXfs count="434">
    <xf numFmtId="0" fontId="0" fillId="0" borderId="0" xfId="0"/>
    <xf numFmtId="0" fontId="5" fillId="4" borderId="14" xfId="1" applyFont="1" applyFill="1" applyBorder="1" applyAlignment="1">
      <alignment horizontal="center" vertical="center" textRotation="90" wrapText="1"/>
    </xf>
    <xf numFmtId="0" fontId="5" fillId="4" borderId="5"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5" fillId="4" borderId="17" xfId="1" applyFont="1" applyFill="1" applyBorder="1" applyAlignment="1">
      <alignment horizontal="center" vertical="center" textRotation="90" wrapText="1"/>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19" xfId="0" applyFont="1" applyFill="1" applyBorder="1" applyAlignment="1" applyProtection="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18" xfId="0" applyFont="1" applyFill="1" applyBorder="1" applyAlignment="1">
      <alignment horizontal="center" vertical="center" wrapText="1"/>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1" xfId="0" applyFont="1" applyFill="1" applyBorder="1" applyAlignment="1" applyProtection="1">
      <alignment horizontal="center" vertical="center"/>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0"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0" borderId="0" xfId="0" applyFont="1" applyAlignment="1">
      <alignment horizontal="center" vertical="center"/>
    </xf>
    <xf numFmtId="0" fontId="2" fillId="4" borderId="12" xfId="0" applyFont="1" applyFill="1" applyBorder="1" applyAlignment="1">
      <alignment horizontal="center" vertical="center"/>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43" xfId="0" applyFont="1" applyFill="1" applyBorder="1" applyAlignment="1">
      <alignment horizontal="justify" vertical="center" wrapText="1"/>
    </xf>
    <xf numFmtId="0" fontId="2" fillId="6" borderId="18" xfId="0" applyFont="1" applyFill="1" applyBorder="1" applyAlignment="1">
      <alignment horizontal="justify" vertical="center" wrapText="1"/>
    </xf>
    <xf numFmtId="0" fontId="2" fillId="6" borderId="19" xfId="0" applyFont="1" applyFill="1" applyBorder="1" applyAlignment="1">
      <alignment horizontal="justify" vertical="top" wrapText="1"/>
    </xf>
    <xf numFmtId="0" fontId="2" fillId="6" borderId="20" xfId="0" applyFont="1" applyFill="1" applyBorder="1" applyAlignment="1">
      <alignment horizontal="justify" vertical="center" wrapText="1"/>
    </xf>
    <xf numFmtId="0" fontId="2" fillId="6" borderId="21" xfId="0" applyFont="1" applyFill="1" applyBorder="1" applyAlignment="1">
      <alignment horizontal="justify" vertical="center" wrapText="1"/>
    </xf>
    <xf numFmtId="0" fontId="2" fillId="6" borderId="44"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2" fillId="6" borderId="32" xfId="0" applyFont="1" applyFill="1" applyBorder="1" applyAlignment="1">
      <alignment horizontal="justify" vertical="center" wrapText="1"/>
    </xf>
    <xf numFmtId="0" fontId="2" fillId="6" borderId="42" xfId="0" applyFont="1" applyFill="1" applyBorder="1" applyAlignment="1">
      <alignment horizontal="justify" vertical="center" wrapText="1"/>
    </xf>
    <xf numFmtId="0" fontId="2" fillId="6" borderId="20" xfId="0" applyFont="1" applyFill="1" applyBorder="1" applyAlignment="1">
      <alignment horizontal="justify" vertical="center"/>
    </xf>
    <xf numFmtId="0" fontId="2" fillId="6" borderId="21" xfId="0" applyFont="1" applyFill="1" applyBorder="1" applyAlignment="1">
      <alignment horizontal="justify" vertical="center"/>
    </xf>
    <xf numFmtId="0" fontId="2" fillId="6" borderId="45" xfId="0" applyFont="1" applyFill="1" applyBorder="1" applyAlignment="1">
      <alignment horizontal="justify" vertical="center"/>
    </xf>
    <xf numFmtId="0" fontId="2" fillId="6" borderId="46" xfId="0" applyFont="1" applyFill="1" applyBorder="1" applyAlignment="1">
      <alignment horizontal="justify" vertical="center"/>
    </xf>
    <xf numFmtId="0" fontId="2" fillId="6" borderId="46" xfId="0" applyFont="1" applyFill="1" applyBorder="1" applyAlignment="1">
      <alignment horizontal="justify" vertical="center" wrapText="1"/>
    </xf>
    <xf numFmtId="0" fontId="2" fillId="6" borderId="45" xfId="0" applyFont="1" applyFill="1" applyBorder="1" applyAlignment="1">
      <alignment horizontal="center" vertical="center"/>
    </xf>
    <xf numFmtId="0" fontId="2" fillId="6" borderId="16" xfId="0" applyFont="1" applyFill="1" applyBorder="1" applyAlignment="1">
      <alignment horizontal="justify" vertical="center" wrapText="1"/>
    </xf>
    <xf numFmtId="0" fontId="2" fillId="6" borderId="45" xfId="0" applyFont="1" applyFill="1" applyBorder="1" applyAlignment="1">
      <alignment horizontal="justify" vertical="top" wrapText="1"/>
    </xf>
    <xf numFmtId="0" fontId="2" fillId="6" borderId="19" xfId="0" applyFont="1" applyFill="1" applyBorder="1" applyAlignment="1">
      <alignment horizontal="justify" vertical="center" wrapText="1"/>
    </xf>
    <xf numFmtId="0" fontId="5" fillId="4" borderId="14"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5" fillId="4" borderId="5" xfId="1" applyFont="1" applyFill="1" applyBorder="1" applyAlignment="1">
      <alignment horizontal="center" vertical="center" textRotation="90" wrapText="1"/>
    </xf>
    <xf numFmtId="0" fontId="5" fillId="4" borderId="14"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5" fillId="4" borderId="5" xfId="1" applyFont="1" applyFill="1" applyBorder="1" applyAlignment="1">
      <alignment horizontal="center" vertical="center" textRotation="90" wrapText="1"/>
    </xf>
    <xf numFmtId="0" fontId="2" fillId="6" borderId="0" xfId="0" applyFont="1" applyFill="1" applyBorder="1" applyAlignment="1">
      <alignment horizontal="center" vertical="center" textRotation="90" wrapText="1"/>
    </xf>
    <xf numFmtId="0" fontId="2" fillId="6" borderId="0" xfId="0" applyFont="1" applyFill="1" applyBorder="1" applyAlignment="1">
      <alignment horizontal="center" vertical="center" textRotation="90"/>
    </xf>
    <xf numFmtId="0" fontId="2" fillId="6" borderId="0" xfId="0" applyFont="1" applyFill="1" applyBorder="1" applyAlignment="1">
      <alignment horizontal="justify" vertical="center" textRotation="90" wrapText="1"/>
    </xf>
    <xf numFmtId="0" fontId="2" fillId="6" borderId="0" xfId="0" applyFont="1" applyFill="1" applyBorder="1" applyAlignment="1">
      <alignment horizontal="center" vertical="center"/>
    </xf>
    <xf numFmtId="0" fontId="2" fillId="6" borderId="0" xfId="0" applyFont="1" applyFill="1" applyBorder="1" applyAlignment="1">
      <alignment horizontal="center" vertical="center" wrapText="1"/>
    </xf>
    <xf numFmtId="0" fontId="2" fillId="6" borderId="0" xfId="0" applyFont="1" applyFill="1" applyBorder="1" applyAlignment="1">
      <alignment horizontal="justify" vertical="center" wrapText="1"/>
    </xf>
    <xf numFmtId="0" fontId="2" fillId="6" borderId="0" xfId="0" applyFont="1" applyFill="1" applyBorder="1" applyAlignment="1">
      <alignment horizontal="justify" vertical="center"/>
    </xf>
    <xf numFmtId="0" fontId="2" fillId="6" borderId="0" xfId="0" applyFont="1" applyFill="1" applyBorder="1" applyAlignment="1" applyProtection="1">
      <alignment horizontal="center" vertical="center"/>
    </xf>
    <xf numFmtId="0" fontId="3" fillId="6" borderId="0" xfId="0" applyFont="1" applyFill="1" applyBorder="1" applyAlignment="1">
      <alignment horizontal="center" vertical="center"/>
    </xf>
    <xf numFmtId="0" fontId="3" fillId="6" borderId="0" xfId="0" applyFont="1" applyFill="1" applyBorder="1" applyAlignment="1">
      <alignment horizontal="center" vertical="center" wrapText="1"/>
    </xf>
    <xf numFmtId="0" fontId="2" fillId="6" borderId="46" xfId="0" applyFont="1" applyFill="1" applyBorder="1" applyAlignment="1">
      <alignment horizontal="center" vertical="center"/>
    </xf>
    <xf numFmtId="0" fontId="2" fillId="6" borderId="47" xfId="0" applyFont="1" applyFill="1" applyBorder="1" applyAlignment="1">
      <alignment horizontal="justify" vertical="center" wrapText="1"/>
    </xf>
    <xf numFmtId="0" fontId="2" fillId="6" borderId="45" xfId="0" applyFont="1" applyFill="1" applyBorder="1" applyAlignment="1">
      <alignment horizontal="justify"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20" xfId="0" applyFont="1" applyFill="1" applyBorder="1" applyAlignment="1">
      <alignment horizontal="center" vertical="center"/>
    </xf>
    <xf numFmtId="0" fontId="9" fillId="0" borderId="20"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42"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12" xfId="1" applyFont="1" applyFill="1" applyBorder="1" applyAlignment="1">
      <alignment horizontal="center" vertical="center" textRotation="90" wrapText="1"/>
    </xf>
    <xf numFmtId="0" fontId="7" fillId="0" borderId="26" xfId="1" applyFont="1" applyFill="1" applyBorder="1" applyAlignment="1">
      <alignment horizontal="center" vertical="center" textRotation="90" wrapText="1"/>
    </xf>
    <xf numFmtId="0" fontId="10" fillId="0" borderId="12" xfId="1" applyFont="1" applyFill="1" applyBorder="1" applyAlignment="1">
      <alignment horizontal="center" vertical="center" textRotation="90" wrapText="1"/>
    </xf>
    <xf numFmtId="0" fontId="10" fillId="0" borderId="26" xfId="1" applyFont="1" applyFill="1" applyBorder="1" applyAlignment="1">
      <alignment horizontal="center" vertical="center" textRotation="90" wrapText="1"/>
    </xf>
    <xf numFmtId="0" fontId="2" fillId="0" borderId="20" xfId="0" applyFont="1" applyFill="1" applyBorder="1" applyAlignment="1" applyProtection="1">
      <alignment horizontal="center" vertical="center" wrapText="1"/>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10" fillId="0" borderId="14" xfId="1" applyFont="1" applyFill="1" applyBorder="1" applyAlignment="1">
      <alignment vertical="center" wrapText="1"/>
    </xf>
    <xf numFmtId="0" fontId="10" fillId="0" borderId="14" xfId="1" applyFont="1" applyFill="1" applyBorder="1" applyAlignment="1">
      <alignment horizontal="center" vertical="center" textRotation="90" wrapText="1"/>
    </xf>
    <xf numFmtId="0" fontId="11" fillId="0" borderId="14" xfId="1" applyFont="1" applyFill="1" applyBorder="1" applyAlignment="1">
      <alignment horizontal="center" vertical="center" textRotation="90"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48"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7" fillId="0" borderId="14" xfId="1" applyFont="1" applyFill="1" applyBorder="1" applyAlignment="1">
      <alignment horizontal="center" vertical="center" textRotation="90" wrapText="1"/>
    </xf>
    <xf numFmtId="0" fontId="3" fillId="10" borderId="21"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2" fillId="0" borderId="20" xfId="0" applyFont="1" applyFill="1" applyBorder="1" applyAlignment="1">
      <alignment horizontal="justify" vertical="center" wrapText="1"/>
    </xf>
    <xf numFmtId="0" fontId="2" fillId="0" borderId="42" xfId="0" applyFont="1" applyFill="1" applyBorder="1" applyAlignment="1">
      <alignment horizontal="justify" vertical="center" wrapText="1"/>
    </xf>
    <xf numFmtId="0" fontId="3" fillId="13" borderId="20" xfId="0" applyFont="1" applyFill="1" applyBorder="1" applyAlignment="1">
      <alignment horizontal="center" vertical="center"/>
    </xf>
    <xf numFmtId="0" fontId="3" fillId="14" borderId="20" xfId="0" applyFont="1" applyFill="1" applyBorder="1" applyAlignment="1">
      <alignment horizontal="center" vertical="center"/>
    </xf>
    <xf numFmtId="0" fontId="7" fillId="0" borderId="15" xfId="1" applyFont="1" applyFill="1" applyBorder="1" applyAlignment="1">
      <alignment horizontal="center" vertical="center" textRotation="90" wrapText="1"/>
    </xf>
    <xf numFmtId="0" fontId="10" fillId="0" borderId="15" xfId="1" applyFont="1" applyFill="1" applyBorder="1" applyAlignment="1">
      <alignment horizontal="center" vertical="center" textRotation="90"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3" fillId="13" borderId="1" xfId="0" applyFont="1" applyFill="1" applyBorder="1" applyAlignment="1">
      <alignment horizontal="center" vertical="center"/>
    </xf>
    <xf numFmtId="0" fontId="10" fillId="0" borderId="14" xfId="1" applyFont="1" applyFill="1" applyBorder="1" applyAlignment="1">
      <alignment horizontal="center" vertical="center" wrapText="1"/>
    </xf>
    <xf numFmtId="0" fontId="3" fillId="0" borderId="14" xfId="1" applyFont="1" applyFill="1" applyBorder="1" applyAlignment="1">
      <alignment horizontal="center" vertical="center" textRotation="90" wrapText="1"/>
    </xf>
    <xf numFmtId="0" fontId="2" fillId="0" borderId="32" xfId="0" applyFont="1" applyFill="1" applyBorder="1" applyAlignment="1">
      <alignment horizontal="justify" vertical="justify" wrapText="1"/>
    </xf>
    <xf numFmtId="0" fontId="3" fillId="15" borderId="2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51" xfId="0" applyFont="1" applyFill="1" applyBorder="1" applyAlignment="1">
      <alignment vertical="center" wrapText="1"/>
    </xf>
    <xf numFmtId="0" fontId="3" fillId="15" borderId="1" xfId="0" applyFont="1" applyFill="1" applyBorder="1" applyAlignment="1">
      <alignment horizontal="center" vertical="center"/>
    </xf>
    <xf numFmtId="0" fontId="2" fillId="0" borderId="0" xfId="0" applyFont="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1" applyFont="1" applyFill="1" applyBorder="1" applyAlignment="1">
      <alignment horizontal="justify" vertical="center" wrapText="1"/>
    </xf>
    <xf numFmtId="0" fontId="18" fillId="16" borderId="1" xfId="1" applyFont="1" applyFill="1" applyBorder="1" applyAlignment="1">
      <alignment horizontal="justify" vertical="center"/>
    </xf>
    <xf numFmtId="0" fontId="2" fillId="16" borderId="1" xfId="1" applyFont="1" applyFill="1" applyBorder="1" applyAlignment="1">
      <alignment horizontal="center" vertical="center"/>
    </xf>
    <xf numFmtId="0" fontId="2" fillId="0" borderId="1" xfId="1" applyFont="1" applyFill="1" applyBorder="1" applyAlignment="1">
      <alignment horizontal="justify" vertical="center"/>
    </xf>
    <xf numFmtId="0" fontId="12" fillId="0" borderId="1" xfId="1" applyFont="1" applyFill="1" applyBorder="1" applyAlignment="1">
      <alignment horizontal="justify" vertical="center" wrapText="1"/>
    </xf>
    <xf numFmtId="0" fontId="2" fillId="16" borderId="1" xfId="1" applyFont="1" applyFill="1" applyBorder="1" applyAlignment="1">
      <alignment horizontal="center" vertical="center" wrapText="1"/>
    </xf>
    <xf numFmtId="0" fontId="18" fillId="16" borderId="1" xfId="1" applyFont="1" applyFill="1" applyBorder="1" applyAlignment="1">
      <alignment horizontal="justify" vertical="center" wrapText="1"/>
    </xf>
    <xf numFmtId="0" fontId="18" fillId="16" borderId="48" xfId="1" applyFont="1" applyFill="1" applyBorder="1" applyAlignment="1">
      <alignment horizontal="justify" vertical="center" wrapText="1"/>
    </xf>
    <xf numFmtId="0" fontId="2" fillId="0" borderId="1" xfId="0" applyFont="1" applyFill="1" applyBorder="1" applyAlignment="1">
      <alignment horizontal="justify" vertical="center" wrapText="1"/>
    </xf>
    <xf numFmtId="0" fontId="7" fillId="0" borderId="14" xfId="1" applyFont="1" applyFill="1" applyBorder="1" applyAlignment="1">
      <alignment horizontal="center" vertical="center" textRotation="90"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4" xfId="1" applyFont="1" applyFill="1" applyBorder="1" applyAlignment="1">
      <alignment horizontal="center" vertical="center" textRotation="90" wrapText="1"/>
    </xf>
    <xf numFmtId="0" fontId="2" fillId="0" borderId="5"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1" xfId="0" applyFont="1" applyFill="1" applyBorder="1" applyAlignment="1">
      <alignment horizontal="justify" vertical="center" wrapText="1"/>
    </xf>
    <xf numFmtId="0" fontId="2" fillId="0" borderId="2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0" fillId="0" borderId="5" xfId="0" applyBorder="1"/>
    <xf numFmtId="0" fontId="2" fillId="0" borderId="0" xfId="0" applyFont="1" applyFill="1" applyAlignment="1">
      <alignment horizontal="center" vertical="center"/>
    </xf>
    <xf numFmtId="0" fontId="2" fillId="0" borderId="1" xfId="0" applyFont="1" applyFill="1" applyBorder="1" applyAlignment="1">
      <alignment horizontal="center" vertical="center" textRotation="90" wrapText="1"/>
    </xf>
    <xf numFmtId="0" fontId="3" fillId="10" borderId="1" xfId="0" applyFont="1" applyFill="1" applyBorder="1" applyAlignment="1">
      <alignment horizontal="center" vertical="center"/>
    </xf>
    <xf numFmtId="0" fontId="3" fillId="10" borderId="2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10" borderId="1" xfId="0"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 applyFont="1" applyFill="1" applyBorder="1" applyAlignment="1">
      <alignment horizontal="justify" vertical="center" wrapText="1"/>
    </xf>
    <xf numFmtId="0" fontId="19" fillId="0" borderId="1" xfId="1" applyFont="1" applyBorder="1" applyAlignment="1">
      <alignment horizontal="center" vertical="center"/>
    </xf>
    <xf numFmtId="0" fontId="18" fillId="0" borderId="1" xfId="1" applyFont="1" applyBorder="1" applyAlignment="1">
      <alignment horizontal="justify" vertical="center"/>
    </xf>
    <xf numFmtId="0" fontId="2" fillId="0" borderId="1" xfId="1" applyFont="1" applyBorder="1" applyAlignment="1">
      <alignment horizontal="justify" vertical="center" wrapText="1"/>
    </xf>
    <xf numFmtId="0" fontId="18" fillId="0" borderId="1" xfId="1" applyFont="1" applyBorder="1" applyAlignment="1">
      <alignment horizontal="justify" vertical="center" wrapText="1"/>
    </xf>
    <xf numFmtId="0" fontId="18" fillId="0" borderId="1" xfId="1" applyFont="1" applyFill="1" applyBorder="1" applyAlignment="1">
      <alignment horizontal="justify" vertical="center" wrapText="1"/>
    </xf>
    <xf numFmtId="0" fontId="19" fillId="0" borderId="1" xfId="1" applyFont="1" applyBorder="1" applyAlignment="1">
      <alignment horizontal="center" vertical="center" wrapText="1"/>
    </xf>
    <xf numFmtId="0" fontId="2" fillId="0" borderId="1" xfId="1" applyFont="1" applyFill="1" applyBorder="1" applyAlignment="1">
      <alignment vertical="center" wrapText="1"/>
    </xf>
    <xf numFmtId="0" fontId="12" fillId="0" borderId="1" xfId="1" applyFont="1" applyFill="1" applyBorder="1" applyAlignment="1">
      <alignment vertical="center" wrapText="1"/>
    </xf>
    <xf numFmtId="0" fontId="2" fillId="0" borderId="7"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17" borderId="1" xfId="1" applyFont="1" applyFill="1" applyBorder="1" applyAlignment="1" applyProtection="1">
      <alignment horizontal="center" vertical="center" wrapText="1"/>
      <protection locked="0"/>
    </xf>
    <xf numFmtId="0" fontId="19" fillId="0" borderId="1" xfId="1" applyFont="1" applyBorder="1" applyAlignment="1">
      <alignment horizontal="center" vertical="center" wrapText="1"/>
    </xf>
    <xf numFmtId="0" fontId="2" fillId="16"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19" fillId="0" borderId="1" xfId="1"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3" fillId="11" borderId="20"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2" fillId="0" borderId="51" xfId="1" applyFont="1" applyBorder="1" applyAlignment="1">
      <alignment horizontal="center" vertical="center" wrapText="1"/>
    </xf>
    <xf numFmtId="0" fontId="2" fillId="0" borderId="1" xfId="1" applyFont="1" applyFill="1" applyBorder="1" applyAlignment="1">
      <alignment horizontal="center" vertical="center" wrapText="1"/>
    </xf>
    <xf numFmtId="0" fontId="2" fillId="16" borderId="1" xfId="1" applyFont="1" applyFill="1" applyBorder="1" applyAlignment="1" applyProtection="1">
      <alignment horizontal="center" vertical="center" wrapText="1"/>
      <protection locked="0"/>
    </xf>
    <xf numFmtId="0" fontId="2" fillId="16" borderId="1" xfId="1" applyFont="1" applyFill="1" applyBorder="1" applyAlignment="1" applyProtection="1">
      <alignment horizontal="center" vertical="center" wrapText="1"/>
    </xf>
    <xf numFmtId="0" fontId="2" fillId="16" borderId="1" xfId="1" applyFont="1" applyFill="1" applyBorder="1" applyAlignment="1">
      <alignment vertical="center" wrapText="1"/>
    </xf>
    <xf numFmtId="0" fontId="2" fillId="0" borderId="1" xfId="1" applyFont="1" applyFill="1" applyBorder="1" applyAlignment="1" applyProtection="1">
      <alignment horizontal="left" vertical="center" wrapText="1"/>
      <protection locked="0"/>
    </xf>
    <xf numFmtId="0" fontId="2" fillId="16" borderId="1" xfId="1" applyFont="1" applyFill="1" applyBorder="1" applyAlignment="1" applyProtection="1">
      <alignment horizontal="left" vertical="center" wrapText="1"/>
      <protection locked="0"/>
    </xf>
    <xf numFmtId="0" fontId="18" fillId="16" borderId="1"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8" fillId="16" borderId="48" xfId="1" applyFont="1" applyFill="1" applyBorder="1" applyAlignment="1">
      <alignment horizontal="left" vertical="center" wrapText="1"/>
    </xf>
    <xf numFmtId="0" fontId="18" fillId="0" borderId="51" xfId="1" applyFont="1" applyBorder="1" applyAlignment="1">
      <alignment vertical="center" wrapText="1"/>
    </xf>
    <xf numFmtId="0" fontId="18" fillId="0" borderId="7" xfId="1" applyFont="1" applyBorder="1" applyAlignment="1">
      <alignment vertical="center" wrapText="1"/>
    </xf>
    <xf numFmtId="0" fontId="19" fillId="0" borderId="1" xfId="1" applyFont="1" applyBorder="1" applyAlignment="1">
      <alignment horizontal="center" vertical="center" wrapText="1"/>
    </xf>
    <xf numFmtId="0" fontId="2" fillId="0" borderId="1" xfId="0" applyFont="1" applyFill="1" applyBorder="1" applyAlignment="1">
      <alignment horizontal="center" vertical="center"/>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8" fillId="0" borderId="51" xfId="1" applyFont="1" applyFill="1" applyBorder="1" applyAlignment="1">
      <alignment horizontal="justify" vertical="center" wrapText="1"/>
    </xf>
    <xf numFmtId="0" fontId="18" fillId="0" borderId="51" xfId="1" applyFont="1" applyBorder="1" applyAlignment="1">
      <alignment horizontal="justify" vertical="center" wrapText="1"/>
    </xf>
    <xf numFmtId="0" fontId="18" fillId="0" borderId="1" xfId="1" applyFont="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3" fillId="15" borderId="21" xfId="0" applyFont="1" applyFill="1" applyBorder="1" applyAlignment="1">
      <alignment horizontal="center" vertical="center" wrapText="1"/>
    </xf>
    <xf numFmtId="0" fontId="7" fillId="0" borderId="14" xfId="1"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16" borderId="5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2" fillId="0" borderId="1" xfId="1" applyFont="1" applyFill="1" applyBorder="1" applyAlignment="1" applyProtection="1">
      <alignment horizontal="center" vertical="center" wrapText="1"/>
      <protection locked="0"/>
    </xf>
    <xf numFmtId="0" fontId="2" fillId="0" borderId="36"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justify" wrapText="1"/>
    </xf>
    <xf numFmtId="0" fontId="2" fillId="0" borderId="1"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6" borderId="14" xfId="0" applyFont="1" applyFill="1" applyBorder="1" applyAlignment="1">
      <alignment horizontal="center" vertical="center" textRotation="90" wrapText="1"/>
    </xf>
    <xf numFmtId="0" fontId="2" fillId="6" borderId="16" xfId="0" applyFont="1" applyFill="1" applyBorder="1" applyAlignment="1">
      <alignment horizontal="center" vertical="center" textRotation="90" wrapText="1"/>
    </xf>
    <xf numFmtId="0" fontId="2" fillId="6" borderId="14" xfId="0" applyFont="1" applyFill="1" applyBorder="1" applyAlignment="1">
      <alignment horizontal="center" vertical="center" textRotation="90"/>
    </xf>
    <xf numFmtId="0" fontId="2" fillId="6" borderId="16" xfId="0" applyFont="1" applyFill="1" applyBorder="1" applyAlignment="1">
      <alignment horizontal="center" vertical="center" textRotation="90"/>
    </xf>
    <xf numFmtId="0" fontId="5" fillId="4" borderId="14" xfId="1" applyFont="1" applyFill="1" applyBorder="1" applyAlignment="1">
      <alignment horizontal="center" vertical="center" textRotation="90" wrapText="1"/>
    </xf>
    <xf numFmtId="0" fontId="5" fillId="4" borderId="16" xfId="1" applyFont="1" applyFill="1" applyBorder="1" applyAlignment="1">
      <alignment horizontal="center" vertical="center" textRotation="90" wrapText="1"/>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5" fillId="7" borderId="17"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7" borderId="15" xfId="1" applyFont="1" applyFill="1" applyBorder="1" applyAlignment="1">
      <alignment horizontal="center" vertical="center" wrapText="1"/>
    </xf>
    <xf numFmtId="0" fontId="5" fillId="7" borderId="31" xfId="1" applyFont="1" applyFill="1" applyBorder="1" applyAlignment="1">
      <alignment horizontal="center" vertical="center" wrapText="1"/>
    </xf>
    <xf numFmtId="0" fontId="5" fillId="7" borderId="9" xfId="1" applyFont="1" applyFill="1" applyBorder="1" applyAlignment="1">
      <alignment horizontal="center" vertical="center" wrapText="1"/>
    </xf>
    <xf numFmtId="0" fontId="5" fillId="7" borderId="11" xfId="1" applyFont="1" applyFill="1" applyBorder="1" applyAlignment="1">
      <alignment horizontal="center" vertical="center" wrapText="1"/>
    </xf>
    <xf numFmtId="0" fontId="5" fillId="7" borderId="0" xfId="1" applyFont="1" applyFill="1" applyBorder="1" applyAlignment="1">
      <alignment horizontal="center" vertical="center" wrapText="1"/>
    </xf>
    <xf numFmtId="0" fontId="5" fillId="7" borderId="14" xfId="1" applyFont="1" applyFill="1" applyBorder="1" applyAlignment="1">
      <alignment horizontal="center" vertical="center" textRotation="90" wrapText="1"/>
    </xf>
    <xf numFmtId="0" fontId="5" fillId="7" borderId="16" xfId="1" applyFont="1" applyFill="1" applyBorder="1" applyAlignment="1">
      <alignment horizontal="center" vertical="center" textRotation="90" wrapText="1"/>
    </xf>
    <xf numFmtId="0" fontId="2" fillId="6" borderId="14"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4" xfId="0" applyFont="1" applyFill="1" applyBorder="1" applyAlignment="1">
      <alignment horizontal="justify" vertical="center" textRotation="90" wrapText="1"/>
    </xf>
    <xf numFmtId="0" fontId="2" fillId="6" borderId="16" xfId="0" applyFont="1" applyFill="1" applyBorder="1" applyAlignment="1">
      <alignment horizontal="justify" vertical="center" textRotation="90" wrapText="1"/>
    </xf>
    <xf numFmtId="0" fontId="8" fillId="9" borderId="0" xfId="0" applyFont="1" applyFill="1" applyAlignment="1">
      <alignment horizontal="center" vertical="center" wrapText="1"/>
    </xf>
    <xf numFmtId="0" fontId="6" fillId="9" borderId="0" xfId="0" applyFont="1" applyFill="1" applyAlignment="1">
      <alignment horizontal="center" vertical="center" wrapText="1"/>
    </xf>
    <xf numFmtId="0" fontId="5" fillId="7" borderId="18" xfId="1" applyFont="1" applyFill="1" applyBorder="1" applyAlignment="1">
      <alignment horizontal="center" vertical="center" textRotation="90"/>
    </xf>
    <xf numFmtId="0" fontId="5" fillId="7" borderId="20" xfId="1" applyFont="1" applyFill="1" applyBorder="1" applyAlignment="1">
      <alignment horizontal="center" vertical="center" textRotation="90"/>
    </xf>
    <xf numFmtId="0" fontId="5" fillId="7" borderId="32" xfId="1" applyFont="1" applyFill="1" applyBorder="1" applyAlignment="1">
      <alignment horizontal="center" vertical="center" textRotation="90"/>
    </xf>
    <xf numFmtId="0" fontId="5" fillId="7" borderId="28" xfId="1" applyFont="1" applyFill="1" applyBorder="1" applyAlignment="1">
      <alignment horizontal="center" vertical="center" textRotation="90" wrapText="1"/>
    </xf>
    <xf numFmtId="0" fontId="5" fillId="7" borderId="14"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textRotation="90" wrapText="1"/>
    </xf>
    <xf numFmtId="0" fontId="5" fillId="7" borderId="30" xfId="1" applyFont="1" applyFill="1" applyBorder="1" applyAlignment="1">
      <alignment horizontal="center" vertical="center" textRotation="90" wrapText="1"/>
    </xf>
    <xf numFmtId="0" fontId="5" fillId="7" borderId="31" xfId="1" applyFont="1" applyFill="1" applyBorder="1" applyAlignment="1">
      <alignment horizontal="center" vertical="center" textRotation="90" wrapText="1"/>
    </xf>
    <xf numFmtId="0" fontId="5" fillId="7" borderId="11" xfId="1" applyFont="1" applyFill="1" applyBorder="1" applyAlignment="1">
      <alignment horizontal="center" vertical="center" textRotation="90" wrapText="1"/>
    </xf>
    <xf numFmtId="0" fontId="7" fillId="2" borderId="9" xfId="0" applyFont="1" applyFill="1" applyBorder="1" applyAlignment="1">
      <alignment horizontal="center" vertical="center"/>
    </xf>
    <xf numFmtId="0" fontId="7" fillId="2" borderId="41" xfId="0" applyFont="1" applyFill="1" applyBorder="1" applyAlignment="1">
      <alignment horizontal="center" vertical="center"/>
    </xf>
    <xf numFmtId="0" fontId="5" fillId="4" borderId="5" xfId="1" applyFont="1" applyFill="1" applyBorder="1" applyAlignment="1">
      <alignment horizontal="center" vertical="center" textRotation="90"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justify"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2"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46" xfId="0" applyFont="1" applyFill="1" applyBorder="1" applyAlignment="1">
      <alignment horizontal="justify" vertical="center" wrapText="1"/>
    </xf>
    <xf numFmtId="0" fontId="2" fillId="0" borderId="51" xfId="0" applyFont="1" applyFill="1" applyBorder="1" applyAlignment="1">
      <alignment horizontal="center" vertical="center" textRotation="90" wrapText="1"/>
    </xf>
    <xf numFmtId="0" fontId="2" fillId="0" borderId="5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7" fillId="0" borderId="25" xfId="1" applyFont="1" applyFill="1" applyBorder="1" applyAlignment="1">
      <alignment horizontal="center" vertical="center" wrapText="1"/>
    </xf>
    <xf numFmtId="0" fontId="7" fillId="0" borderId="26"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7" fillId="0" borderId="14" xfId="1" applyFont="1" applyFill="1" applyBorder="1" applyAlignment="1">
      <alignment horizontal="center" vertical="center" textRotation="90" wrapText="1"/>
    </xf>
    <xf numFmtId="0" fontId="7" fillId="0" borderId="28" xfId="1" applyFont="1" applyFill="1" applyBorder="1" applyAlignment="1">
      <alignment horizontal="center" vertical="center" textRotation="90" wrapText="1"/>
    </xf>
    <xf numFmtId="0" fontId="2" fillId="0" borderId="49"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50" xfId="0" applyFont="1" applyFill="1" applyBorder="1" applyAlignment="1">
      <alignment horizontal="justify" vertical="center" wrapText="1"/>
    </xf>
    <xf numFmtId="0" fontId="15" fillId="0" borderId="2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4" fillId="0" borderId="45"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3" fillId="0" borderId="33" xfId="0" applyFont="1" applyFill="1" applyBorder="1" applyAlignment="1">
      <alignment horizontal="left" vertical="center" wrapText="1"/>
    </xf>
    <xf numFmtId="0" fontId="13" fillId="0" borderId="48" xfId="0" applyFont="1" applyFill="1" applyBorder="1" applyAlignment="1">
      <alignment horizontal="left" vertical="center" wrapText="1"/>
    </xf>
    <xf numFmtId="0" fontId="14" fillId="0" borderId="54" xfId="0" applyFont="1" applyBorder="1" applyAlignment="1">
      <alignment horizontal="left" vertical="center"/>
    </xf>
    <xf numFmtId="0" fontId="14" fillId="0" borderId="45" xfId="0" applyFont="1" applyBorder="1" applyAlignment="1">
      <alignment horizontal="left" vertical="center"/>
    </xf>
    <xf numFmtId="0" fontId="14" fillId="0" borderId="5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55" xfId="0" applyFont="1" applyFill="1" applyBorder="1" applyAlignment="1">
      <alignment horizontal="left" vertical="center" wrapText="1"/>
    </xf>
    <xf numFmtId="17" fontId="2" fillId="3" borderId="25" xfId="0" applyNumberFormat="1" applyFont="1" applyFill="1" applyBorder="1" applyAlignment="1">
      <alignment horizontal="left" vertical="center"/>
    </xf>
    <xf numFmtId="17" fontId="2" fillId="3" borderId="26" xfId="0" applyNumberFormat="1" applyFont="1" applyFill="1" applyBorder="1" applyAlignment="1">
      <alignment horizontal="left" vertical="center"/>
    </xf>
    <xf numFmtId="17" fontId="2" fillId="3" borderId="27" xfId="0" applyNumberFormat="1" applyFont="1" applyFill="1" applyBorder="1" applyAlignment="1">
      <alignment horizontal="left" vertical="center"/>
    </xf>
    <xf numFmtId="0" fontId="10" fillId="0" borderId="25"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7" fillId="0" borderId="14" xfId="1" applyFont="1" applyFill="1" applyBorder="1" applyAlignment="1">
      <alignment horizontal="center" vertical="center" textRotation="90"/>
    </xf>
    <xf numFmtId="0" fontId="7" fillId="0" borderId="16" xfId="1" applyFont="1" applyFill="1" applyBorder="1" applyAlignment="1">
      <alignment horizontal="center" vertical="center" textRotation="90"/>
    </xf>
    <xf numFmtId="0" fontId="7" fillId="0" borderId="16" xfId="1" applyFont="1" applyFill="1" applyBorder="1" applyAlignment="1">
      <alignment horizontal="center" vertical="center" textRotation="90"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8"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xf>
    <xf numFmtId="0" fontId="2" fillId="0" borderId="1"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26" xfId="0" applyFont="1" applyFill="1" applyBorder="1" applyAlignment="1">
      <alignment horizontal="center" vertical="center"/>
    </xf>
    <xf numFmtId="0" fontId="2" fillId="8" borderId="27" xfId="0" applyFont="1" applyFill="1" applyBorder="1" applyAlignment="1">
      <alignment horizontal="center" vertical="center"/>
    </xf>
    <xf numFmtId="0" fontId="2" fillId="0" borderId="58"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2" fillId="0" borderId="51" xfId="0" applyFont="1" applyFill="1" applyBorder="1" applyAlignment="1">
      <alignment horizontal="center" vertical="center" textRotation="90"/>
    </xf>
    <xf numFmtId="0" fontId="2" fillId="0" borderId="56" xfId="0" applyFont="1" applyFill="1" applyBorder="1" applyAlignment="1">
      <alignment horizontal="center" vertical="center" textRotation="90"/>
    </xf>
    <xf numFmtId="0" fontId="2" fillId="0" borderId="7" xfId="0" applyFont="1" applyFill="1" applyBorder="1" applyAlignment="1">
      <alignment horizontal="center" vertical="center" textRotation="90"/>
    </xf>
    <xf numFmtId="0" fontId="2" fillId="0" borderId="51"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1"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1" xfId="0" applyFont="1" applyFill="1" applyBorder="1" applyAlignment="1">
      <alignment horizontal="center" vertical="justify" textRotation="90" wrapText="1"/>
    </xf>
    <xf numFmtId="0" fontId="2" fillId="0" borderId="1" xfId="0" applyFont="1" applyFill="1" applyBorder="1" applyAlignment="1">
      <alignment horizontal="justify" vertical="justify" textRotation="90" wrapText="1"/>
    </xf>
    <xf numFmtId="0" fontId="17" fillId="0" borderId="1" xfId="0" applyFont="1" applyFill="1" applyBorder="1" applyAlignment="1">
      <alignment horizontal="center" vertical="center"/>
    </xf>
    <xf numFmtId="0" fontId="2" fillId="0" borderId="51" xfId="0" applyFont="1" applyFill="1" applyBorder="1" applyAlignment="1">
      <alignment horizontal="center" vertical="justify" wrapText="1"/>
    </xf>
    <xf numFmtId="0" fontId="2" fillId="0" borderId="7" xfId="0" applyFont="1" applyFill="1" applyBorder="1" applyAlignment="1">
      <alignment horizontal="center" vertical="justify" wrapText="1"/>
    </xf>
    <xf numFmtId="0" fontId="2" fillId="0" borderId="1" xfId="0" applyFont="1" applyBorder="1" applyAlignment="1">
      <alignment horizontal="center" vertical="center" textRotation="90" wrapText="1"/>
    </xf>
    <xf numFmtId="0" fontId="20" fillId="0" borderId="33" xfId="0" applyFont="1" applyBorder="1" applyAlignment="1">
      <alignment horizontal="center"/>
    </xf>
    <xf numFmtId="0" fontId="20" fillId="0" borderId="21" xfId="0" applyFont="1" applyBorder="1" applyAlignment="1">
      <alignment horizontal="center"/>
    </xf>
    <xf numFmtId="0" fontId="20" fillId="0" borderId="48" xfId="0" applyFont="1" applyBorder="1" applyAlignment="1">
      <alignment horizontal="center"/>
    </xf>
    <xf numFmtId="0" fontId="3" fillId="17" borderId="1" xfId="1" applyFont="1" applyFill="1" applyBorder="1" applyAlignment="1" applyProtection="1">
      <alignment horizontal="center" vertical="center" wrapText="1"/>
      <protection locked="0"/>
    </xf>
    <xf numFmtId="0" fontId="3" fillId="17" borderId="51" xfId="1" applyFont="1" applyFill="1" applyBorder="1" applyAlignment="1" applyProtection="1">
      <alignment horizontal="center" vertical="center" wrapText="1"/>
      <protection locked="0"/>
    </xf>
    <xf numFmtId="0" fontId="3" fillId="17" borderId="7" xfId="1" applyFont="1" applyFill="1" applyBorder="1" applyAlignment="1" applyProtection="1">
      <alignment horizontal="center" vertical="center" wrapText="1"/>
      <protection locked="0"/>
    </xf>
    <xf numFmtId="0" fontId="3" fillId="17" borderId="33" xfId="1" applyFont="1" applyFill="1" applyBorder="1" applyAlignment="1" applyProtection="1">
      <alignment horizontal="center" vertical="center" wrapText="1"/>
      <protection locked="0"/>
    </xf>
    <xf numFmtId="0" fontId="3" fillId="17" borderId="21" xfId="1" applyFont="1" applyFill="1" applyBorder="1" applyAlignment="1" applyProtection="1">
      <alignment horizontal="center" vertical="center" wrapText="1"/>
      <protection locked="0"/>
    </xf>
    <xf numFmtId="0" fontId="3" fillId="17" borderId="48" xfId="1" applyFont="1" applyFill="1" applyBorder="1" applyAlignment="1" applyProtection="1">
      <alignment horizontal="center" vertical="center" wrapText="1"/>
      <protection locked="0"/>
    </xf>
    <xf numFmtId="0" fontId="19" fillId="0" borderId="51" xfId="1" applyFont="1" applyBorder="1" applyAlignment="1">
      <alignment horizontal="center" vertical="center" wrapText="1"/>
    </xf>
    <xf numFmtId="0" fontId="19" fillId="0" borderId="56" xfId="1" applyFont="1" applyBorder="1" applyAlignment="1">
      <alignment horizontal="center" vertical="center" wrapText="1"/>
    </xf>
    <xf numFmtId="0" fontId="19" fillId="0" borderId="7" xfId="1" applyFont="1" applyBorder="1" applyAlignment="1">
      <alignment horizontal="center" vertical="center" wrapText="1"/>
    </xf>
    <xf numFmtId="0" fontId="18" fillId="16" borderId="51" xfId="1" applyFont="1" applyFill="1" applyBorder="1" applyAlignment="1">
      <alignment horizontal="center" vertical="center" wrapText="1"/>
    </xf>
    <xf numFmtId="0" fontId="18" fillId="16" borderId="7" xfId="1" applyFont="1" applyFill="1" applyBorder="1" applyAlignment="1">
      <alignment horizontal="center" vertical="center" wrapText="1"/>
    </xf>
    <xf numFmtId="0" fontId="2" fillId="0" borderId="51" xfId="1" applyFont="1" applyFill="1" applyBorder="1" applyAlignment="1">
      <alignment horizontal="justify" vertical="center" wrapText="1"/>
    </xf>
    <xf numFmtId="0" fontId="2" fillId="0" borderId="56" xfId="1" applyFont="1" applyFill="1" applyBorder="1" applyAlignment="1">
      <alignment horizontal="justify" vertical="center" wrapText="1"/>
    </xf>
    <xf numFmtId="0" fontId="2" fillId="0" borderId="7" xfId="1" applyFont="1" applyFill="1" applyBorder="1" applyAlignment="1">
      <alignment horizontal="justify" vertical="center" wrapText="1"/>
    </xf>
    <xf numFmtId="0" fontId="12" fillId="0" borderId="51" xfId="1" applyFont="1" applyFill="1" applyBorder="1" applyAlignment="1">
      <alignment horizontal="justify" vertical="center" wrapText="1"/>
    </xf>
    <xf numFmtId="0" fontId="12" fillId="0" borderId="7" xfId="1" applyFont="1" applyFill="1" applyBorder="1" applyAlignment="1">
      <alignment horizontal="justify" vertical="center" wrapText="1"/>
    </xf>
    <xf numFmtId="0" fontId="2" fillId="0" borderId="51" xfId="1" applyFont="1" applyBorder="1" applyAlignment="1">
      <alignment horizontal="justify" vertical="center" wrapText="1"/>
    </xf>
    <xf numFmtId="0" fontId="2" fillId="0" borderId="56" xfId="1" applyFont="1" applyBorder="1" applyAlignment="1">
      <alignment horizontal="justify" vertical="center" wrapText="1"/>
    </xf>
    <xf numFmtId="0" fontId="2" fillId="0" borderId="7" xfId="1" applyFont="1" applyBorder="1" applyAlignment="1">
      <alignment horizontal="justify" vertical="center" wrapText="1"/>
    </xf>
    <xf numFmtId="0" fontId="19" fillId="0" borderId="1" xfId="1" applyFont="1" applyBorder="1" applyAlignment="1">
      <alignment horizontal="center" vertical="center" wrapText="1"/>
    </xf>
    <xf numFmtId="0" fontId="18" fillId="16" borderId="51" xfId="1" applyFont="1" applyFill="1" applyBorder="1" applyAlignment="1">
      <alignment horizontal="justify" vertical="center" wrapText="1"/>
    </xf>
    <xf numFmtId="0" fontId="18" fillId="16" borderId="56" xfId="1" applyFont="1" applyFill="1" applyBorder="1" applyAlignment="1">
      <alignment horizontal="justify" vertical="center" wrapText="1"/>
    </xf>
    <xf numFmtId="0" fontId="18" fillId="16" borderId="7" xfId="1" applyFont="1" applyFill="1" applyBorder="1" applyAlignment="1">
      <alignment horizontal="justify" vertical="center" wrapText="1"/>
    </xf>
    <xf numFmtId="0" fontId="19" fillId="0" borderId="1" xfId="1" applyFont="1" applyBorder="1" applyAlignment="1">
      <alignment horizontal="center" vertical="center"/>
    </xf>
    <xf numFmtId="0" fontId="12" fillId="0" borderId="56" xfId="1" applyFont="1" applyFill="1" applyBorder="1" applyAlignment="1">
      <alignment horizontal="justify" vertical="center" wrapText="1"/>
    </xf>
    <xf numFmtId="0" fontId="18" fillId="0" borderId="51" xfId="1" applyFont="1" applyBorder="1" applyAlignment="1">
      <alignment horizontal="center" vertical="center" wrapText="1"/>
    </xf>
    <xf numFmtId="0" fontId="18" fillId="0" borderId="7" xfId="1" applyFont="1" applyBorder="1" applyAlignment="1">
      <alignment horizontal="center" vertical="center" wrapText="1"/>
    </xf>
    <xf numFmtId="0" fontId="2" fillId="0"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cellXfs>
  <cellStyles count="2">
    <cellStyle name="Normal" xfId="0" builtinId="0"/>
    <cellStyle name="Normal 2" xfId="1"/>
  </cellStyles>
  <dxfs count="360">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s>
  <tableStyles count="0" defaultTableStyle="TableStyleMedium9"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394607</xdr:colOff>
      <xdr:row>4</xdr:row>
      <xdr:rowOff>127406</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836964" cy="87579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156209</xdr:colOff>
      <xdr:row>4</xdr:row>
      <xdr:rowOff>70485</xdr:rowOff>
    </xdr:to>
    <xdr:pic>
      <xdr:nvPicPr>
        <xdr:cNvPr id="3" name="2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812" y="0"/>
          <a:ext cx="4018597" cy="81343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461009</xdr:colOff>
      <xdr:row>4</xdr:row>
      <xdr:rowOff>70485</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812" y="0"/>
          <a:ext cx="4704397" cy="81343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613409</xdr:colOff>
      <xdr:row>4</xdr:row>
      <xdr:rowOff>70485</xdr:rowOff>
    </xdr:to>
    <xdr:pic>
      <xdr:nvPicPr>
        <xdr:cNvPr id="2" name="1 Imagen"/>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812" y="0"/>
          <a:ext cx="4856797" cy="8134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50649</xdr:colOff>
      <xdr:row>1</xdr:row>
      <xdr:rowOff>54430</xdr:rowOff>
    </xdr:from>
    <xdr:to>
      <xdr:col>5</xdr:col>
      <xdr:colOff>317500</xdr:colOff>
      <xdr:row>5</xdr:row>
      <xdr:rowOff>163285</xdr:rowOff>
    </xdr:to>
    <xdr:pic>
      <xdr:nvPicPr>
        <xdr:cNvPr id="5" name="4 Imagen" descr="logo-gif"/>
        <xdr:cNvPicPr/>
      </xdr:nvPicPr>
      <xdr:blipFill>
        <a:blip xmlns:r="http://schemas.openxmlformats.org/officeDocument/2006/relationships" r:embed="rId1" cstate="print"/>
        <a:srcRect/>
        <a:stretch>
          <a:fillRect/>
        </a:stretch>
      </xdr:blipFill>
      <xdr:spPr bwMode="auto">
        <a:xfrm>
          <a:off x="1336524" y="213180"/>
          <a:ext cx="2473476" cy="133123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111126</xdr:colOff>
      <xdr:row>1</xdr:row>
      <xdr:rowOff>226219</xdr:rowOff>
    </xdr:from>
    <xdr:to>
      <xdr:col>5</xdr:col>
      <xdr:colOff>396875</xdr:colOff>
      <xdr:row>5</xdr:row>
      <xdr:rowOff>167254</xdr:rowOff>
    </xdr:to>
    <xdr:pic>
      <xdr:nvPicPr>
        <xdr:cNvPr id="4" name="3 Imagen" descr="logo-gif"/>
        <xdr:cNvPicPr/>
      </xdr:nvPicPr>
      <xdr:blipFill>
        <a:blip xmlns:r="http://schemas.openxmlformats.org/officeDocument/2006/relationships" r:embed="rId1" cstate="print"/>
        <a:srcRect/>
        <a:stretch>
          <a:fillRect/>
        </a:stretch>
      </xdr:blipFill>
      <xdr:spPr bwMode="auto">
        <a:xfrm>
          <a:off x="563564" y="583407"/>
          <a:ext cx="2381249" cy="119119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99220</xdr:colOff>
      <xdr:row>1</xdr:row>
      <xdr:rowOff>250032</xdr:rowOff>
    </xdr:from>
    <xdr:to>
      <xdr:col>4</xdr:col>
      <xdr:colOff>908844</xdr:colOff>
      <xdr:row>5</xdr:row>
      <xdr:rowOff>191067</xdr:rowOff>
    </xdr:to>
    <xdr:pic>
      <xdr:nvPicPr>
        <xdr:cNvPr id="4" name="3 Imagen" descr="logo-gif"/>
        <xdr:cNvPicPr/>
      </xdr:nvPicPr>
      <xdr:blipFill>
        <a:blip xmlns:r="http://schemas.openxmlformats.org/officeDocument/2006/relationships" r:embed="rId1" cstate="print"/>
        <a:srcRect/>
        <a:stretch>
          <a:fillRect/>
        </a:stretch>
      </xdr:blipFill>
      <xdr:spPr bwMode="auto">
        <a:xfrm>
          <a:off x="861220" y="421482"/>
          <a:ext cx="2381249" cy="117928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111126</xdr:colOff>
      <xdr:row>2</xdr:row>
      <xdr:rowOff>226220</xdr:rowOff>
    </xdr:from>
    <xdr:to>
      <xdr:col>7</xdr:col>
      <xdr:colOff>483152</xdr:colOff>
      <xdr:row>6</xdr:row>
      <xdr:rowOff>372718</xdr:rowOff>
    </xdr:to>
    <xdr:pic>
      <xdr:nvPicPr>
        <xdr:cNvPr id="4" name="1 Imagen" descr="logo-gif"/>
        <xdr:cNvPicPr/>
      </xdr:nvPicPr>
      <xdr:blipFill>
        <a:blip xmlns:r="http://schemas.openxmlformats.org/officeDocument/2006/relationships" r:embed="rId1" cstate="print"/>
        <a:srcRect/>
        <a:stretch>
          <a:fillRect/>
        </a:stretch>
      </xdr:blipFill>
      <xdr:spPr bwMode="auto">
        <a:xfrm>
          <a:off x="2388843" y="557524"/>
          <a:ext cx="3408983" cy="1085194"/>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99220</xdr:colOff>
      <xdr:row>1</xdr:row>
      <xdr:rowOff>57150</xdr:rowOff>
    </xdr:from>
    <xdr:to>
      <xdr:col>4</xdr:col>
      <xdr:colOff>1114425</xdr:colOff>
      <xdr:row>5</xdr:row>
      <xdr:rowOff>191067</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861220" y="228600"/>
          <a:ext cx="2482055" cy="137216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184150</xdr:colOff>
      <xdr:row>1</xdr:row>
      <xdr:rowOff>104776</xdr:rowOff>
    </xdr:from>
    <xdr:to>
      <xdr:col>4</xdr:col>
      <xdr:colOff>1054894</xdr:colOff>
      <xdr:row>5</xdr:row>
      <xdr:rowOff>219076</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946150" y="279401"/>
          <a:ext cx="2442369" cy="13366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717262</xdr:colOff>
      <xdr:row>2</xdr:row>
      <xdr:rowOff>21647</xdr:rowOff>
    </xdr:from>
    <xdr:to>
      <xdr:col>5</xdr:col>
      <xdr:colOff>54841</xdr:colOff>
      <xdr:row>5</xdr:row>
      <xdr:rowOff>232018</xdr:rowOff>
    </xdr:to>
    <xdr:pic>
      <xdr:nvPicPr>
        <xdr:cNvPr id="2" name="3 Imagen" descr="logo-gif"/>
        <xdr:cNvPicPr/>
      </xdr:nvPicPr>
      <xdr:blipFill>
        <a:blip xmlns:r="http://schemas.openxmlformats.org/officeDocument/2006/relationships" r:embed="rId1" cstate="print"/>
        <a:srcRect/>
        <a:stretch>
          <a:fillRect/>
        </a:stretch>
      </xdr:blipFill>
      <xdr:spPr bwMode="auto">
        <a:xfrm>
          <a:off x="1474932" y="346363"/>
          <a:ext cx="2368261" cy="84426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76200</xdr:colOff>
      <xdr:row>9</xdr:row>
      <xdr:rowOff>1950001</xdr:rowOff>
    </xdr:to>
    <xdr:sp macro="" textlink="">
      <xdr:nvSpPr>
        <xdr:cNvPr id="2" name="Text Box 9"/>
        <xdr:cNvSpPr txBox="1">
          <a:spLocks noChangeArrowheads="1"/>
        </xdr:cNvSpPr>
      </xdr:nvSpPr>
      <xdr:spPr bwMode="auto">
        <a:xfrm>
          <a:off x="0" y="1943100"/>
          <a:ext cx="76200" cy="762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9</xdr:row>
      <xdr:rowOff>1950001</xdr:rowOff>
    </xdr:to>
    <xdr:sp macro="" textlink="">
      <xdr:nvSpPr>
        <xdr:cNvPr id="3" name="Text Box 9"/>
        <xdr:cNvSpPr txBox="1">
          <a:spLocks noChangeArrowheads="1"/>
        </xdr:cNvSpPr>
      </xdr:nvSpPr>
      <xdr:spPr bwMode="auto">
        <a:xfrm>
          <a:off x="0" y="1943100"/>
          <a:ext cx="76200" cy="762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4</xdr:row>
      <xdr:rowOff>0</xdr:rowOff>
    </xdr:from>
    <xdr:to>
      <xdr:col>1</xdr:col>
      <xdr:colOff>76200</xdr:colOff>
      <xdr:row>9</xdr:row>
      <xdr:rowOff>1950001</xdr:rowOff>
    </xdr:to>
    <xdr:sp macro="" textlink="">
      <xdr:nvSpPr>
        <xdr:cNvPr id="4" name="Text Box 9"/>
        <xdr:cNvSpPr txBox="1">
          <a:spLocks noChangeArrowheads="1"/>
        </xdr:cNvSpPr>
      </xdr:nvSpPr>
      <xdr:spPr bwMode="auto">
        <a:xfrm>
          <a:off x="0" y="1943100"/>
          <a:ext cx="76200" cy="762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16</xdr:row>
      <xdr:rowOff>2015904</xdr:rowOff>
    </xdr:to>
    <xdr:sp macro="" textlink="">
      <xdr:nvSpPr>
        <xdr:cNvPr id="5"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76200</xdr:colOff>
      <xdr:row>17</xdr:row>
      <xdr:rowOff>1387253</xdr:rowOff>
    </xdr:to>
    <xdr:sp macro="" textlink="">
      <xdr:nvSpPr>
        <xdr:cNvPr id="6" name="Text Box 9"/>
        <xdr:cNvSpPr txBox="1">
          <a:spLocks noChangeArrowheads="1"/>
        </xdr:cNvSpPr>
      </xdr:nvSpPr>
      <xdr:spPr bwMode="auto">
        <a:xfrm>
          <a:off x="0" y="3981450"/>
          <a:ext cx="76200" cy="97726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16</xdr:row>
      <xdr:rowOff>2015904</xdr:rowOff>
    </xdr:to>
    <xdr:sp macro="" textlink="">
      <xdr:nvSpPr>
        <xdr:cNvPr id="7"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76200</xdr:colOff>
      <xdr:row>17</xdr:row>
      <xdr:rowOff>1387253</xdr:rowOff>
    </xdr:to>
    <xdr:sp macro="" textlink="">
      <xdr:nvSpPr>
        <xdr:cNvPr id="8" name="Text Box 9"/>
        <xdr:cNvSpPr txBox="1">
          <a:spLocks noChangeArrowheads="1"/>
        </xdr:cNvSpPr>
      </xdr:nvSpPr>
      <xdr:spPr bwMode="auto">
        <a:xfrm>
          <a:off x="0" y="3981450"/>
          <a:ext cx="76200" cy="97726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16</xdr:row>
      <xdr:rowOff>2015904</xdr:rowOff>
    </xdr:to>
    <xdr:sp macro="" textlink="">
      <xdr:nvSpPr>
        <xdr:cNvPr id="9"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16</xdr:row>
      <xdr:rowOff>2015904</xdr:rowOff>
    </xdr:to>
    <xdr:sp macro="" textlink="">
      <xdr:nvSpPr>
        <xdr:cNvPr id="10"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16</xdr:row>
      <xdr:rowOff>2015904</xdr:rowOff>
    </xdr:to>
    <xdr:sp macro="" textlink="">
      <xdr:nvSpPr>
        <xdr:cNvPr id="11"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16</xdr:row>
      <xdr:rowOff>2015904</xdr:rowOff>
    </xdr:to>
    <xdr:sp macro="" textlink="">
      <xdr:nvSpPr>
        <xdr:cNvPr id="12"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25</xdr:row>
      <xdr:rowOff>112892</xdr:rowOff>
    </xdr:to>
    <xdr:sp macro="" textlink="">
      <xdr:nvSpPr>
        <xdr:cNvPr id="13" name="Text Box 9"/>
        <xdr:cNvSpPr txBox="1">
          <a:spLocks noChangeArrowheads="1"/>
        </xdr:cNvSpPr>
      </xdr:nvSpPr>
      <xdr:spPr bwMode="auto">
        <a:xfrm>
          <a:off x="0" y="6677025"/>
          <a:ext cx="76200" cy="11734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1</xdr:col>
      <xdr:colOff>0</xdr:colOff>
      <xdr:row>9</xdr:row>
      <xdr:rowOff>0</xdr:rowOff>
    </xdr:from>
    <xdr:to>
      <xdr:col>1</xdr:col>
      <xdr:colOff>76200</xdr:colOff>
      <xdr:row>25</xdr:row>
      <xdr:rowOff>112892</xdr:rowOff>
    </xdr:to>
    <xdr:sp macro="" textlink="">
      <xdr:nvSpPr>
        <xdr:cNvPr id="14" name="Text Box 9"/>
        <xdr:cNvSpPr txBox="1">
          <a:spLocks noChangeArrowheads="1"/>
        </xdr:cNvSpPr>
      </xdr:nvSpPr>
      <xdr:spPr bwMode="auto">
        <a:xfrm>
          <a:off x="0" y="6677025"/>
          <a:ext cx="76200" cy="11734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erine/Documents/ASYST/INGENIERIA%20Y%20SUMINISTROS%20ROYAL/MATRIZ%20DE%20RIESGOS%20%20c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ernando/Desktop/Manuel/MATRIZ,EPP,INSPECCIONES/MATRICES%20DE%20RIESGO/MATRICES%20DE%20RIESGOS%202016%20MA/MATRIZ%20DE%20RIESGO%20SAN%20LUIS/MATRIZ%20SAN%20LU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TRICES%20DE%20RIESGO/DOC/PROGRAMA%20MATRIZ%20PELIGRO-2015-11%20LEGAL/MATRIZ%20DE%20PELIGROS%202015/MATRIZ%20CLARE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TRICES%20DE%20RIESGO/DOC/PROGRAMA%20MATRIZ%20PELIGRO-2015-11%20LEGAL/MATRIZ%20DE%20PELIGROS%202015/MATRIZ%20DE%20RIESGOS%20IMSALU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ernando/Desktop/Manuel/MATRIZ,EPP,INSPECCIONES/MATRICES%20DE%20RIESGO/MATRICES%20DE%20RIESGOS%202016%20MA/MATRIZ%20BELEN/MATRIZ,EPP,INSPECCIONES/MATRICES%20DE%20RIESGO/MATRICES%20DE%20RIESGOS%202016%20MA/MATRIZ%20DE%20RIESGO%20SAN%20LUIS/MATRIZ%20SAN%20LUI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abilidad"/>
      <sheetName val="Gerente"/>
      <sheetName val="Coordinador de sistemas"/>
      <sheetName val="Aux. Adm."/>
      <sheetName val="Tec. Amb. - Inspector HSE"/>
      <sheetName val="Capataz - Obreros"/>
      <sheetName val="INTERPRETACION"/>
      <sheetName val="RIESGOS"/>
      <sheetName val="Traba. Social"/>
      <sheetName val="Sanidad"/>
      <sheetName val="Fertilizadores"/>
      <sheetName val="Hoja2"/>
    </sheetNames>
    <sheetDataSet>
      <sheetData sheetId="0" refreshError="1"/>
      <sheetData sheetId="1" refreshError="1"/>
      <sheetData sheetId="2" refreshError="1"/>
      <sheetData sheetId="3" refreshError="1"/>
      <sheetData sheetId="4" refreshError="1"/>
      <sheetData sheetId="5" refreshError="1"/>
      <sheetData sheetId="6">
        <row r="4">
          <cell r="E4">
            <v>10</v>
          </cell>
        </row>
        <row r="5">
          <cell r="E5">
            <v>6</v>
          </cell>
        </row>
        <row r="6">
          <cell r="E6">
            <v>2</v>
          </cell>
        </row>
        <row r="7">
          <cell r="E7">
            <v>1</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abilidad"/>
      <sheetName val="CONSULTA EXTERNA"/>
      <sheetName val="ENFERMERIA "/>
      <sheetName val="ODONTOLOGIA"/>
      <sheetName val="CAJA"/>
      <sheetName val="ARCHIVO"/>
      <sheetName val="SIAU"/>
      <sheetName val="GENERADOR ASEO"/>
      <sheetName val="VACUNACION"/>
      <sheetName val="PRIORIZACION"/>
      <sheetName val="INTERPRETACION"/>
      <sheetName val="Traba. Social"/>
      <sheetName val="Sanidad"/>
      <sheetName val="Fertilizadores"/>
    </sheetNames>
    <sheetDataSet>
      <sheetData sheetId="0"/>
      <sheetData sheetId="1"/>
      <sheetData sheetId="2"/>
      <sheetData sheetId="3"/>
      <sheetData sheetId="4"/>
      <sheetData sheetId="5"/>
      <sheetData sheetId="6"/>
      <sheetData sheetId="7"/>
      <sheetData sheetId="8"/>
      <sheetData sheetId="9"/>
      <sheetData sheetId="10">
        <row r="22">
          <cell r="E22">
            <v>100</v>
          </cell>
        </row>
        <row r="23">
          <cell r="E23">
            <v>60</v>
          </cell>
        </row>
        <row r="24">
          <cell r="E24">
            <v>25</v>
          </cell>
        </row>
        <row r="25">
          <cell r="E25">
            <v>10</v>
          </cell>
        </row>
      </sheetData>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tabilidad"/>
      <sheetName val="MEDICINA GENERAL "/>
      <sheetName val="ENFERMERIA "/>
      <sheetName val="CITOLOGIA"/>
      <sheetName val="ODONTOLOGIA"/>
      <sheetName val="VACUNACION "/>
      <sheetName val="ARCHIVO"/>
      <sheetName val="CAJA"/>
      <sheetName val="SIAU"/>
      <sheetName val="GENERADOR ASEO"/>
      <sheetName val="INTERPRETACION"/>
      <sheetName val="RIESGOS"/>
      <sheetName val="Traba. Social"/>
      <sheetName val="Sanidad"/>
      <sheetName val="Fertilizadores"/>
      <sheetName val="Hoja2"/>
    </sheetNames>
    <sheetDataSet>
      <sheetData sheetId="0"/>
      <sheetData sheetId="1"/>
      <sheetData sheetId="2"/>
      <sheetData sheetId="3"/>
      <sheetData sheetId="4"/>
      <sheetData sheetId="5"/>
      <sheetData sheetId="6"/>
      <sheetData sheetId="7"/>
      <sheetData sheetId="8"/>
      <sheetData sheetId="9"/>
      <sheetData sheetId="10">
        <row r="10">
          <cell r="E10">
            <v>4</v>
          </cell>
        </row>
        <row r="11">
          <cell r="E11">
            <v>3</v>
          </cell>
        </row>
        <row r="12">
          <cell r="E12">
            <v>2</v>
          </cell>
        </row>
        <row r="13">
          <cell r="E13">
            <v>1</v>
          </cell>
        </row>
      </sheetData>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DICIONES"/>
      <sheetName val="NIVEL RIESGO"/>
      <sheetName val="LABORATORIO"/>
      <sheetName val="X"/>
      <sheetName val="XX"/>
      <sheetName val="XXX"/>
      <sheetName val="XXXX"/>
      <sheetName val="XXXXX"/>
      <sheetName val="XXXXXX"/>
      <sheetName val="XXXXXXX"/>
    </sheetNames>
    <sheetDataSet>
      <sheetData sheetId="0" refreshError="1">
        <row r="4">
          <cell r="B4">
            <v>10</v>
          </cell>
        </row>
        <row r="5">
          <cell r="B5">
            <v>6</v>
          </cell>
        </row>
        <row r="6">
          <cell r="B6">
            <v>2</v>
          </cell>
        </row>
        <row r="10">
          <cell r="B10">
            <v>4</v>
          </cell>
        </row>
        <row r="11">
          <cell r="B11">
            <v>3</v>
          </cell>
        </row>
        <row r="12">
          <cell r="B12">
            <v>2</v>
          </cell>
        </row>
        <row r="13">
          <cell r="B13">
            <v>1</v>
          </cell>
        </row>
        <row r="58">
          <cell r="B58">
            <v>100</v>
          </cell>
        </row>
        <row r="59">
          <cell r="B59">
            <v>60</v>
          </cell>
        </row>
        <row r="60">
          <cell r="B60">
            <v>25</v>
          </cell>
        </row>
        <row r="61">
          <cell r="B61">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ntabilidad"/>
      <sheetName val="CONSULTA EXTERNA"/>
      <sheetName val="ENFERMERIA "/>
      <sheetName val="ODONTOLOGIA"/>
      <sheetName val="CAJA"/>
      <sheetName val="ARCHIVO"/>
      <sheetName val="SIAU"/>
      <sheetName val="GENERADOR ASEO"/>
      <sheetName val="VACUNACION"/>
      <sheetName val="PRIORIZACION"/>
      <sheetName val="INTERPRETACION"/>
      <sheetName val="Traba. Social"/>
      <sheetName val="Sanidad"/>
      <sheetName val="Fertilizado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E10">
            <v>4</v>
          </cell>
        </row>
        <row r="11">
          <cell r="E11">
            <v>3</v>
          </cell>
        </row>
        <row r="12">
          <cell r="E12">
            <v>2</v>
          </cell>
        </row>
        <row r="13">
          <cell r="E13">
            <v>1</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2" tint="-0.89999084444715716"/>
  </sheetPr>
  <dimension ref="A1:Z32"/>
  <sheetViews>
    <sheetView topLeftCell="A20" zoomScale="70" zoomScaleNormal="70" zoomScaleSheetLayoutView="100" workbookViewId="0">
      <selection activeCell="T9" sqref="T9:U10"/>
    </sheetView>
  </sheetViews>
  <sheetFormatPr baseColWidth="10" defaultRowHeight="12.75"/>
  <cols>
    <col min="1" max="1" width="5.28515625" style="18" customWidth="1"/>
    <col min="2" max="2" width="6.7109375" style="18" customWidth="1"/>
    <col min="3" max="3" width="9.5703125" style="18" customWidth="1"/>
    <col min="4" max="4" width="7" style="18" bestFit="1" customWidth="1"/>
    <col min="5" max="5" width="3.7109375" style="18" customWidth="1"/>
    <col min="6" max="6" width="26.5703125" style="18" customWidth="1"/>
    <col min="7" max="7" width="25.140625" style="18" customWidth="1"/>
    <col min="8" max="8" width="23.28515625" style="18" customWidth="1"/>
    <col min="9" max="9" width="19" style="18" customWidth="1"/>
    <col min="10" max="10" width="16.7109375" style="18" customWidth="1"/>
    <col min="11" max="11" width="18" style="18" customWidth="1"/>
    <col min="12" max="14" width="6.85546875" style="18" customWidth="1"/>
    <col min="15" max="15" width="12.140625" style="18" customWidth="1"/>
    <col min="16" max="17" width="6.85546875" style="18" customWidth="1"/>
    <col min="18" max="18" width="9.7109375" style="18" customWidth="1"/>
    <col min="19" max="19" width="25.7109375" style="18" customWidth="1"/>
    <col min="20" max="20" width="7.7109375" style="18" customWidth="1"/>
    <col min="21" max="21" width="26.42578125" style="18" customWidth="1"/>
    <col min="22" max="22" width="11" style="18" customWidth="1"/>
    <col min="23" max="23" width="11.28515625" style="18" customWidth="1"/>
    <col min="24" max="24" width="21.42578125" style="18" customWidth="1"/>
    <col min="25" max="25" width="20.42578125" style="18" customWidth="1"/>
    <col min="26" max="26" width="19.28515625" style="18" customWidth="1"/>
    <col min="27" max="16384" width="11.42578125" style="18"/>
  </cols>
  <sheetData>
    <row r="1" spans="1:26" ht="12.75" customHeight="1">
      <c r="A1" s="270" t="s">
        <v>289</v>
      </c>
      <c r="B1" s="271"/>
      <c r="C1" s="271"/>
      <c r="D1" s="271"/>
      <c r="E1" s="271"/>
      <c r="F1" s="271"/>
      <c r="G1" s="271"/>
      <c r="H1" s="271"/>
      <c r="I1" s="271"/>
      <c r="J1" s="271"/>
      <c r="K1" s="271"/>
      <c r="L1" s="271"/>
      <c r="M1" s="271"/>
      <c r="N1" s="271"/>
      <c r="O1" s="271"/>
      <c r="P1" s="271"/>
      <c r="Q1" s="271"/>
      <c r="R1" s="271"/>
      <c r="S1" s="271"/>
      <c r="T1" s="271"/>
      <c r="U1" s="271"/>
      <c r="V1" s="271"/>
      <c r="W1" s="271"/>
      <c r="X1" s="271"/>
      <c r="Y1" s="271"/>
      <c r="Z1" s="271"/>
    </row>
    <row r="2" spans="1:26" ht="20.25" customHeight="1">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row>
    <row r="3" spans="1:26" ht="12.75" customHeigh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row>
    <row r="4" spans="1:26" ht="12.75" customHeight="1">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row>
    <row r="5" spans="1:26" ht="12.75" customHeigh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row>
    <row r="6" spans="1:26" ht="1.5" customHeight="1">
      <c r="A6" s="271"/>
      <c r="B6" s="271"/>
      <c r="C6" s="271"/>
      <c r="D6" s="271"/>
      <c r="E6" s="271"/>
      <c r="F6" s="271"/>
      <c r="G6" s="271"/>
      <c r="H6" s="271"/>
      <c r="I6" s="271"/>
      <c r="J6" s="271"/>
      <c r="K6" s="271"/>
      <c r="L6" s="271"/>
      <c r="M6" s="271"/>
      <c r="N6" s="271"/>
      <c r="O6" s="271"/>
      <c r="P6" s="271"/>
      <c r="Q6" s="271"/>
      <c r="R6" s="271"/>
      <c r="S6" s="271"/>
      <c r="T6" s="271"/>
      <c r="U6" s="271"/>
      <c r="V6" s="271"/>
      <c r="W6" s="271"/>
      <c r="X6" s="271"/>
      <c r="Y6" s="271"/>
      <c r="Z6" s="271"/>
    </row>
    <row r="7" spans="1:26" ht="12.75" hidden="1" customHeigh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row>
    <row r="8" spans="1:26" ht="25.5" customHeight="1" thickBot="1">
      <c r="A8" s="282" t="s">
        <v>0</v>
      </c>
      <c r="B8" s="282"/>
      <c r="C8" s="282"/>
      <c r="D8" s="282"/>
      <c r="E8" s="282"/>
      <c r="F8" s="282"/>
      <c r="G8" s="282"/>
      <c r="H8" s="282"/>
      <c r="I8" s="282"/>
      <c r="J8" s="282"/>
      <c r="K8" s="282"/>
      <c r="L8" s="282"/>
      <c r="M8" s="282"/>
      <c r="N8" s="282"/>
      <c r="O8" s="282"/>
      <c r="P8" s="282"/>
      <c r="Q8" s="282"/>
      <c r="R8" s="282"/>
      <c r="S8" s="282"/>
      <c r="T8" s="282"/>
      <c r="U8" s="282"/>
      <c r="V8" s="282"/>
      <c r="W8" s="282"/>
      <c r="X8" s="282"/>
      <c r="Y8" s="282"/>
      <c r="Z8" s="283"/>
    </row>
    <row r="9" spans="1:26" ht="73.5" customHeight="1" thickBot="1">
      <c r="A9" s="272" t="s">
        <v>8</v>
      </c>
      <c r="B9" s="264" t="s">
        <v>7</v>
      </c>
      <c r="C9" s="264" t="s">
        <v>6</v>
      </c>
      <c r="D9" s="264" t="s">
        <v>9</v>
      </c>
      <c r="E9" s="264" t="s">
        <v>10</v>
      </c>
      <c r="F9" s="255" t="s">
        <v>13</v>
      </c>
      <c r="G9" s="256"/>
      <c r="H9" s="264" t="s">
        <v>12</v>
      </c>
      <c r="I9" s="255" t="s">
        <v>17</v>
      </c>
      <c r="J9" s="259"/>
      <c r="K9" s="256"/>
      <c r="L9" s="255" t="s">
        <v>26</v>
      </c>
      <c r="M9" s="259"/>
      <c r="N9" s="259"/>
      <c r="O9" s="259"/>
      <c r="P9" s="259"/>
      <c r="Q9" s="259"/>
      <c r="R9" s="256"/>
      <c r="S9" s="276" t="s">
        <v>27</v>
      </c>
      <c r="T9" s="278"/>
      <c r="U9" s="279"/>
      <c r="V9" s="285" t="s">
        <v>2</v>
      </c>
      <c r="W9" s="286"/>
      <c r="X9" s="286"/>
      <c r="Y9" s="286"/>
      <c r="Z9" s="287"/>
    </row>
    <row r="10" spans="1:26" ht="13.5" customHeight="1" thickBot="1">
      <c r="A10" s="273"/>
      <c r="B10" s="265"/>
      <c r="C10" s="265"/>
      <c r="D10" s="265"/>
      <c r="E10" s="265"/>
      <c r="F10" s="257"/>
      <c r="G10" s="258"/>
      <c r="H10" s="265"/>
      <c r="I10" s="260"/>
      <c r="J10" s="261"/>
      <c r="K10" s="262"/>
      <c r="L10" s="257"/>
      <c r="M10" s="263"/>
      <c r="N10" s="263"/>
      <c r="O10" s="263"/>
      <c r="P10" s="263"/>
      <c r="Q10" s="263"/>
      <c r="R10" s="258"/>
      <c r="S10" s="277"/>
      <c r="T10" s="280"/>
      <c r="U10" s="281"/>
      <c r="V10" s="250" t="s">
        <v>3</v>
      </c>
      <c r="W10" s="250" t="s">
        <v>4</v>
      </c>
      <c r="X10" s="250" t="s">
        <v>5</v>
      </c>
      <c r="Y10" s="250" t="s">
        <v>100</v>
      </c>
      <c r="Z10" s="284" t="s">
        <v>1</v>
      </c>
    </row>
    <row r="11" spans="1:26" ht="121.5" customHeight="1" thickBot="1">
      <c r="A11" s="274"/>
      <c r="B11" s="265"/>
      <c r="C11" s="265"/>
      <c r="D11" s="265"/>
      <c r="E11" s="265"/>
      <c r="F11" s="1" t="s">
        <v>14</v>
      </c>
      <c r="G11" s="1" t="s">
        <v>15</v>
      </c>
      <c r="H11" s="275"/>
      <c r="I11" s="2" t="s">
        <v>16</v>
      </c>
      <c r="J11" s="2" t="s">
        <v>18</v>
      </c>
      <c r="K11" s="3" t="s">
        <v>19</v>
      </c>
      <c r="L11" s="1" t="s">
        <v>21</v>
      </c>
      <c r="M11" s="1" t="s">
        <v>22</v>
      </c>
      <c r="N11" s="1" t="s">
        <v>20</v>
      </c>
      <c r="O11" s="1" t="s">
        <v>23</v>
      </c>
      <c r="P11" s="1" t="s">
        <v>31</v>
      </c>
      <c r="Q11" s="1" t="s">
        <v>24</v>
      </c>
      <c r="R11" s="1" t="s">
        <v>25</v>
      </c>
      <c r="S11" s="1" t="s">
        <v>28</v>
      </c>
      <c r="T11" s="3" t="s">
        <v>29</v>
      </c>
      <c r="U11" s="4" t="s">
        <v>30</v>
      </c>
      <c r="V11" s="251"/>
      <c r="W11" s="251"/>
      <c r="X11" s="251"/>
      <c r="Y11" s="251"/>
      <c r="Z11" s="284"/>
    </row>
    <row r="12" spans="1:26" ht="156" customHeight="1" thickBot="1">
      <c r="A12" s="246" t="s">
        <v>114</v>
      </c>
      <c r="B12" s="248" t="s">
        <v>115</v>
      </c>
      <c r="C12" s="246" t="s">
        <v>116</v>
      </c>
      <c r="D12" s="268" t="s">
        <v>118</v>
      </c>
      <c r="E12" s="266" t="s">
        <v>102</v>
      </c>
      <c r="F12" s="23" t="s">
        <v>117</v>
      </c>
      <c r="G12" s="6" t="s">
        <v>93</v>
      </c>
      <c r="H12" s="20" t="s">
        <v>103</v>
      </c>
      <c r="I12" s="20" t="s">
        <v>104</v>
      </c>
      <c r="J12" s="21" t="s">
        <v>105</v>
      </c>
      <c r="K12" s="23" t="s">
        <v>106</v>
      </c>
      <c r="L12" s="6">
        <v>2</v>
      </c>
      <c r="M12" s="5">
        <v>4</v>
      </c>
      <c r="N12" s="7">
        <f t="shared" ref="N12:N29" si="0">L12*M12</f>
        <v>8</v>
      </c>
      <c r="O12" s="8" t="str">
        <f>IF(AND(N12&gt;9,N12&lt;21),"ALTO",IF(AND(N12&gt;23),"MUY ALTO",IF(AND(N12&gt;5,N12&lt;9),"MEDIO","BAJO")))</f>
        <v>MEDIO</v>
      </c>
      <c r="P12" s="6">
        <v>10</v>
      </c>
      <c r="Q12" s="5">
        <f t="shared" ref="Q12:Q29" si="1">N12*P12</f>
        <v>80</v>
      </c>
      <c r="R12" s="9" t="str">
        <f>IF(AND(Q12&gt;149,Q12&lt;501),"Nivel 2",IF(AND(Q12&gt;599),"Nivel 1",IF(AND(Q12&gt;39,Q12&lt;121),"Nivel 3","Nivel 4")))</f>
        <v>Nivel 3</v>
      </c>
      <c r="S12" s="10" t="str">
        <f t="shared" ref="S12:S29" si="2">IF(AND(Q12&gt;149,Q12&lt;501),"No Aceptable o Aceptable con control específico",IF(AND(Q12&gt;599),"No Aceptable",IF(AND(Q12&gt;39,Q12&lt;121),"Aceptable","Aceptable")))</f>
        <v>Aceptable</v>
      </c>
      <c r="T12" s="6">
        <v>1</v>
      </c>
      <c r="U12" s="22" t="s">
        <v>125</v>
      </c>
      <c r="V12" s="5" t="s">
        <v>120</v>
      </c>
      <c r="W12" s="6" t="s">
        <v>120</v>
      </c>
      <c r="X12" s="23" t="s">
        <v>126</v>
      </c>
      <c r="Y12" s="24" t="s">
        <v>127</v>
      </c>
      <c r="Z12" s="20" t="s">
        <v>120</v>
      </c>
    </row>
    <row r="13" spans="1:26" ht="146.25" customHeight="1" thickBot="1">
      <c r="A13" s="247"/>
      <c r="B13" s="249"/>
      <c r="C13" s="247"/>
      <c r="D13" s="269"/>
      <c r="E13" s="267"/>
      <c r="F13" s="35" t="s">
        <v>193</v>
      </c>
      <c r="G13" s="36" t="s">
        <v>93</v>
      </c>
      <c r="H13" s="35" t="s">
        <v>194</v>
      </c>
      <c r="I13" s="20" t="s">
        <v>197</v>
      </c>
      <c r="J13" s="21" t="s">
        <v>196</v>
      </c>
      <c r="K13" s="35" t="s">
        <v>198</v>
      </c>
      <c r="L13" s="36">
        <v>2</v>
      </c>
      <c r="M13" s="5">
        <v>3</v>
      </c>
      <c r="N13" s="7">
        <f t="shared" si="0"/>
        <v>6</v>
      </c>
      <c r="O13" s="8" t="str">
        <f>IF(AND(N13&gt;9,N13&lt;21),"ALTO",IF(AND(N13&gt;23),"MUY ALTO",IF(AND(N13&gt;5,N13&lt;9),"MEDIO","BAJO")))</f>
        <v>MEDIO</v>
      </c>
      <c r="P13" s="6">
        <v>10</v>
      </c>
      <c r="Q13" s="5">
        <f t="shared" si="1"/>
        <v>60</v>
      </c>
      <c r="R13" s="9" t="str">
        <f>IF(AND(Q13&gt;149,Q13&lt;501),"Nivel 2",IF(AND(Q13&gt;599),"Nivel 1",IF(AND(Q13&gt;39,Q13&lt;121),"Nivel 3","Nivel 4")))</f>
        <v>Nivel 3</v>
      </c>
      <c r="S13" s="10" t="str">
        <f t="shared" si="2"/>
        <v>Aceptable</v>
      </c>
      <c r="T13" s="36">
        <v>1</v>
      </c>
      <c r="U13" s="22" t="s">
        <v>195</v>
      </c>
      <c r="V13" s="5" t="s">
        <v>120</v>
      </c>
      <c r="W13" s="6" t="s">
        <v>120</v>
      </c>
      <c r="X13" s="35" t="s">
        <v>199</v>
      </c>
      <c r="Y13" s="38" t="s">
        <v>200</v>
      </c>
      <c r="Z13" s="20" t="s">
        <v>120</v>
      </c>
    </row>
    <row r="14" spans="1:26" ht="177" customHeight="1" thickBot="1">
      <c r="A14" s="247"/>
      <c r="B14" s="249"/>
      <c r="C14" s="247"/>
      <c r="D14" s="269"/>
      <c r="E14" s="267"/>
      <c r="F14" s="35" t="s">
        <v>166</v>
      </c>
      <c r="G14" s="36" t="s">
        <v>93</v>
      </c>
      <c r="H14" s="35" t="s">
        <v>181</v>
      </c>
      <c r="I14" s="23" t="s">
        <v>182</v>
      </c>
      <c r="J14" s="39" t="s">
        <v>183</v>
      </c>
      <c r="K14" s="25" t="s">
        <v>184</v>
      </c>
      <c r="L14" s="36">
        <v>2</v>
      </c>
      <c r="M14" s="5">
        <v>4</v>
      </c>
      <c r="N14" s="7">
        <f t="shared" si="0"/>
        <v>8</v>
      </c>
      <c r="O14" s="8" t="str">
        <f>IF(AND(N14&gt;9,N14&lt;21),"ALTO",IF(AND(N14&gt;23),"MUY ALTO",IF(AND(N14&gt;5,N14&lt;9),"MEDIO","BAJO")))</f>
        <v>MEDIO</v>
      </c>
      <c r="P14" s="36">
        <v>10</v>
      </c>
      <c r="Q14" s="5">
        <f t="shared" si="1"/>
        <v>80</v>
      </c>
      <c r="R14" s="9" t="str">
        <f>IF(AND(Q14&gt;149,Q14&lt;501),"Nivel 2",IF(AND(Q14&gt;599),"Nivel 1",IF(AND(Q14&gt;39,Q14&lt;121),"Nivel 3","Nivel 4")))</f>
        <v>Nivel 3</v>
      </c>
      <c r="S14" s="10" t="str">
        <f t="shared" si="2"/>
        <v>Aceptable</v>
      </c>
      <c r="T14" s="36">
        <v>1</v>
      </c>
      <c r="U14" s="22" t="s">
        <v>125</v>
      </c>
      <c r="V14" s="5" t="s">
        <v>120</v>
      </c>
      <c r="W14" s="6" t="s">
        <v>120</v>
      </c>
      <c r="X14" s="35" t="s">
        <v>185</v>
      </c>
      <c r="Y14" s="38" t="s">
        <v>186</v>
      </c>
      <c r="Z14" s="20" t="s">
        <v>120</v>
      </c>
    </row>
    <row r="15" spans="1:26" ht="74.25" customHeight="1" thickBot="1">
      <c r="A15" s="247"/>
      <c r="B15" s="249"/>
      <c r="C15" s="247"/>
      <c r="D15" s="269"/>
      <c r="E15" s="267"/>
      <c r="F15" s="35" t="s">
        <v>162</v>
      </c>
      <c r="G15" s="36" t="s">
        <v>93</v>
      </c>
      <c r="H15" s="35" t="s">
        <v>164</v>
      </c>
      <c r="I15" s="20" t="s">
        <v>167</v>
      </c>
      <c r="J15" s="21" t="s">
        <v>168</v>
      </c>
      <c r="K15" s="37" t="s">
        <v>163</v>
      </c>
      <c r="L15" s="36">
        <v>2</v>
      </c>
      <c r="M15" s="5">
        <v>3</v>
      </c>
      <c r="N15" s="7">
        <f t="shared" si="0"/>
        <v>6</v>
      </c>
      <c r="O15" s="8" t="str">
        <f>IF(AND(N15&gt;9,N15&lt;21),"ALTO",IF(AND(N15&gt;23),"MUY ALTO",IF(AND(N15&gt;5,N15&lt;9),"MEDIO","BAJO")))</f>
        <v>MEDIO</v>
      </c>
      <c r="P15" s="36">
        <v>10</v>
      </c>
      <c r="Q15" s="5">
        <f t="shared" si="1"/>
        <v>60</v>
      </c>
      <c r="R15" s="9" t="str">
        <f>IF(AND(Q15&gt;149,Q15&lt;501),"Nivel 2",IF(AND(Q15&gt;599),"Nivel 1",IF(AND(Q15&gt;39,Q15&lt;121),"Nivel 3","Nivel 4")))</f>
        <v>Nivel 3</v>
      </c>
      <c r="S15" s="10" t="str">
        <f t="shared" si="2"/>
        <v>Aceptable</v>
      </c>
      <c r="T15" s="36">
        <v>1</v>
      </c>
      <c r="U15" s="22" t="s">
        <v>165</v>
      </c>
      <c r="V15" s="5" t="s">
        <v>120</v>
      </c>
      <c r="W15" s="6" t="s">
        <v>120</v>
      </c>
      <c r="X15" s="35" t="s">
        <v>169</v>
      </c>
      <c r="Y15" s="35" t="s">
        <v>169</v>
      </c>
      <c r="Z15" s="20" t="s">
        <v>120</v>
      </c>
    </row>
    <row r="16" spans="1:26" ht="96.75" customHeight="1" thickBot="1">
      <c r="A16" s="247"/>
      <c r="B16" s="249"/>
      <c r="C16" s="247"/>
      <c r="D16" s="269"/>
      <c r="E16" s="267"/>
      <c r="F16" s="25" t="s">
        <v>170</v>
      </c>
      <c r="G16" s="12" t="s">
        <v>94</v>
      </c>
      <c r="H16" s="17" t="s">
        <v>109</v>
      </c>
      <c r="I16" s="11" t="s">
        <v>107</v>
      </c>
      <c r="J16" s="27" t="s">
        <v>171</v>
      </c>
      <c r="K16" s="29" t="s">
        <v>172</v>
      </c>
      <c r="L16" s="12">
        <v>2</v>
      </c>
      <c r="M16" s="5">
        <v>3</v>
      </c>
      <c r="N16" s="13">
        <f t="shared" si="0"/>
        <v>6</v>
      </c>
      <c r="O16" s="14" t="str">
        <f t="shared" ref="O16:O29" si="3">IF(AND(N16&gt;9,N16&lt;21),"ALTO",IF(AND(N16&gt;23),"MUY ALTO",IF(AND(N16&gt;5,N16&lt;9),"MEDIO","BAJO")))</f>
        <v>MEDIO</v>
      </c>
      <c r="P16" s="12">
        <v>10</v>
      </c>
      <c r="Q16" s="11">
        <f t="shared" si="1"/>
        <v>60</v>
      </c>
      <c r="R16" s="15" t="str">
        <f t="shared" ref="R16:R29" si="4">IF(AND(Q16&gt;149,Q16&lt;501),"Nivel 2",IF(AND(Q16&gt;599),"Nivel 1",IF(AND(Q16&gt;39,Q16&lt;121),"Nivel 3","Nivel 4")))</f>
        <v>Nivel 3</v>
      </c>
      <c r="S16" s="16" t="str">
        <f t="shared" si="2"/>
        <v>Aceptable</v>
      </c>
      <c r="T16" s="12">
        <v>1</v>
      </c>
      <c r="U16" s="30" t="s">
        <v>128</v>
      </c>
      <c r="V16" s="5" t="s">
        <v>120</v>
      </c>
      <c r="W16" s="6" t="s">
        <v>120</v>
      </c>
      <c r="X16" s="25" t="s">
        <v>173</v>
      </c>
      <c r="Y16" s="26" t="s">
        <v>174</v>
      </c>
      <c r="Z16" s="23" t="s">
        <v>108</v>
      </c>
    </row>
    <row r="17" spans="1:26" ht="93.75" customHeight="1" thickBot="1">
      <c r="A17" s="247"/>
      <c r="B17" s="249"/>
      <c r="C17" s="247"/>
      <c r="D17" s="269"/>
      <c r="E17" s="267"/>
      <c r="F17" s="25" t="s">
        <v>129</v>
      </c>
      <c r="G17" s="12" t="s">
        <v>92</v>
      </c>
      <c r="H17" s="25" t="s">
        <v>130</v>
      </c>
      <c r="I17" s="25" t="s">
        <v>131</v>
      </c>
      <c r="J17" s="28" t="s">
        <v>110</v>
      </c>
      <c r="K17" s="28" t="s">
        <v>139</v>
      </c>
      <c r="L17" s="12">
        <v>2</v>
      </c>
      <c r="M17" s="5">
        <v>2</v>
      </c>
      <c r="N17" s="13">
        <f t="shared" si="0"/>
        <v>4</v>
      </c>
      <c r="O17" s="14" t="str">
        <f>IF(AND(N17&gt;9,N17&lt;21),"ALTO",IF(AND(N17&gt;23),"MUY ALTO",IF(AND(N17&gt;5,N17&lt;9),"MEDIO","BAJO")))</f>
        <v>BAJO</v>
      </c>
      <c r="P17" s="12">
        <v>10</v>
      </c>
      <c r="Q17" s="11">
        <f t="shared" si="1"/>
        <v>40</v>
      </c>
      <c r="R17" s="15" t="str">
        <f>IF(AND(Q17&gt;149,Q17&lt;501),"Nivel 2",IF(AND(Q17&gt;599),"Nivel 1",IF(AND(Q17&gt;39,Q17&lt;121),"Nivel 3","Nivel 4")))</f>
        <v>Nivel 3</v>
      </c>
      <c r="S17" s="16" t="str">
        <f t="shared" si="2"/>
        <v>Aceptable</v>
      </c>
      <c r="T17" s="12">
        <v>1</v>
      </c>
      <c r="U17" s="30" t="s">
        <v>175</v>
      </c>
      <c r="V17" s="5" t="s">
        <v>120</v>
      </c>
      <c r="W17" s="6" t="s">
        <v>120</v>
      </c>
      <c r="X17" s="31" t="s">
        <v>120</v>
      </c>
      <c r="Y17" s="32" t="s">
        <v>111</v>
      </c>
      <c r="Z17" s="31" t="s">
        <v>120</v>
      </c>
    </row>
    <row r="18" spans="1:26" ht="150.75" customHeight="1" thickBot="1">
      <c r="A18" s="247"/>
      <c r="B18" s="249"/>
      <c r="C18" s="247"/>
      <c r="D18" s="269"/>
      <c r="E18" s="267"/>
      <c r="F18" s="25" t="s">
        <v>132</v>
      </c>
      <c r="G18" s="12" t="s">
        <v>95</v>
      </c>
      <c r="H18" s="31" t="s">
        <v>112</v>
      </c>
      <c r="I18" s="31" t="s">
        <v>120</v>
      </c>
      <c r="J18" s="33" t="s">
        <v>120</v>
      </c>
      <c r="K18" s="34" t="s">
        <v>176</v>
      </c>
      <c r="L18" s="12">
        <v>2</v>
      </c>
      <c r="M18" s="5">
        <v>3</v>
      </c>
      <c r="N18" s="13">
        <f t="shared" si="0"/>
        <v>6</v>
      </c>
      <c r="O18" s="14" t="str">
        <f t="shared" si="3"/>
        <v>MEDIO</v>
      </c>
      <c r="P18" s="12">
        <v>10</v>
      </c>
      <c r="Q18" s="11">
        <f t="shared" si="1"/>
        <v>60</v>
      </c>
      <c r="R18" s="15" t="str">
        <f t="shared" si="4"/>
        <v>Nivel 3</v>
      </c>
      <c r="S18" s="16" t="str">
        <f t="shared" si="2"/>
        <v>Aceptable</v>
      </c>
      <c r="T18" s="12">
        <v>1</v>
      </c>
      <c r="U18" s="30" t="s">
        <v>177</v>
      </c>
      <c r="V18" s="5" t="s">
        <v>120</v>
      </c>
      <c r="W18" s="6" t="s">
        <v>120</v>
      </c>
      <c r="X18" s="31" t="s">
        <v>120</v>
      </c>
      <c r="Y18" s="32" t="s">
        <v>113</v>
      </c>
      <c r="Z18" s="31" t="s">
        <v>120</v>
      </c>
    </row>
    <row r="19" spans="1:26" ht="148.5" customHeight="1" thickBot="1">
      <c r="A19" s="247"/>
      <c r="B19" s="249"/>
      <c r="C19" s="247"/>
      <c r="D19" s="269"/>
      <c r="E19" s="267"/>
      <c r="F19" s="25" t="s">
        <v>133</v>
      </c>
      <c r="G19" s="12" t="s">
        <v>95</v>
      </c>
      <c r="H19" s="25" t="s">
        <v>178</v>
      </c>
      <c r="I19" s="31" t="s">
        <v>120</v>
      </c>
      <c r="J19" s="33" t="s">
        <v>120</v>
      </c>
      <c r="K19" s="34" t="s">
        <v>146</v>
      </c>
      <c r="L19" s="12">
        <v>2</v>
      </c>
      <c r="M19" s="5">
        <v>3</v>
      </c>
      <c r="N19" s="13">
        <f t="shared" si="0"/>
        <v>6</v>
      </c>
      <c r="O19" s="14" t="str">
        <f t="shared" si="3"/>
        <v>MEDIO</v>
      </c>
      <c r="P19" s="12">
        <v>10</v>
      </c>
      <c r="Q19" s="11">
        <f t="shared" si="1"/>
        <v>60</v>
      </c>
      <c r="R19" s="15" t="str">
        <f t="shared" si="4"/>
        <v>Nivel 3</v>
      </c>
      <c r="S19" s="16" t="str">
        <f t="shared" si="2"/>
        <v>Aceptable</v>
      </c>
      <c r="T19" s="12">
        <v>1</v>
      </c>
      <c r="U19" s="30" t="s">
        <v>177</v>
      </c>
      <c r="V19" s="5" t="s">
        <v>120</v>
      </c>
      <c r="W19" s="6" t="s">
        <v>120</v>
      </c>
      <c r="X19" s="31" t="s">
        <v>120</v>
      </c>
      <c r="Y19" s="32" t="s">
        <v>141</v>
      </c>
      <c r="Z19" s="31" t="s">
        <v>120</v>
      </c>
    </row>
    <row r="20" spans="1:26" ht="163.5" customHeight="1" thickBot="1">
      <c r="A20" s="247"/>
      <c r="B20" s="249"/>
      <c r="C20" s="247"/>
      <c r="D20" s="269"/>
      <c r="E20" s="267"/>
      <c r="F20" s="25" t="s">
        <v>134</v>
      </c>
      <c r="G20" s="12" t="s">
        <v>95</v>
      </c>
      <c r="H20" s="31" t="s">
        <v>137</v>
      </c>
      <c r="I20" s="31" t="s">
        <v>120</v>
      </c>
      <c r="J20" s="33" t="s">
        <v>120</v>
      </c>
      <c r="K20" s="34" t="s">
        <v>144</v>
      </c>
      <c r="L20" s="12">
        <v>2</v>
      </c>
      <c r="M20" s="5">
        <v>2</v>
      </c>
      <c r="N20" s="13">
        <f t="shared" si="0"/>
        <v>4</v>
      </c>
      <c r="O20" s="14" t="str">
        <f t="shared" si="3"/>
        <v>BAJO</v>
      </c>
      <c r="P20" s="12">
        <v>10</v>
      </c>
      <c r="Q20" s="11">
        <f t="shared" si="1"/>
        <v>40</v>
      </c>
      <c r="R20" s="15" t="str">
        <f t="shared" si="4"/>
        <v>Nivel 3</v>
      </c>
      <c r="S20" s="16" t="str">
        <f t="shared" si="2"/>
        <v>Aceptable</v>
      </c>
      <c r="T20" s="12">
        <v>1</v>
      </c>
      <c r="U20" s="30" t="s">
        <v>177</v>
      </c>
      <c r="V20" s="5" t="s">
        <v>120</v>
      </c>
      <c r="W20" s="6" t="s">
        <v>120</v>
      </c>
      <c r="X20" s="31" t="s">
        <v>120</v>
      </c>
      <c r="Y20" s="32" t="s">
        <v>141</v>
      </c>
      <c r="Z20" s="31" t="s">
        <v>120</v>
      </c>
    </row>
    <row r="21" spans="1:26" ht="162.75" customHeight="1" thickBot="1">
      <c r="A21" s="247"/>
      <c r="B21" s="249"/>
      <c r="C21" s="247"/>
      <c r="D21" s="269"/>
      <c r="E21" s="267"/>
      <c r="F21" s="25" t="s">
        <v>135</v>
      </c>
      <c r="G21" s="12" t="s">
        <v>95</v>
      </c>
      <c r="H21" s="31" t="s">
        <v>138</v>
      </c>
      <c r="I21" s="31" t="s">
        <v>120</v>
      </c>
      <c r="J21" s="33" t="s">
        <v>120</v>
      </c>
      <c r="K21" s="34" t="s">
        <v>143</v>
      </c>
      <c r="L21" s="12">
        <v>2</v>
      </c>
      <c r="M21" s="5">
        <v>2</v>
      </c>
      <c r="N21" s="13">
        <f t="shared" si="0"/>
        <v>4</v>
      </c>
      <c r="O21" s="14" t="str">
        <f t="shared" si="3"/>
        <v>BAJO</v>
      </c>
      <c r="P21" s="12">
        <v>25</v>
      </c>
      <c r="Q21" s="11">
        <f t="shared" si="1"/>
        <v>100</v>
      </c>
      <c r="R21" s="15" t="str">
        <f t="shared" si="4"/>
        <v>Nivel 3</v>
      </c>
      <c r="S21" s="16" t="str">
        <f t="shared" si="2"/>
        <v>Aceptable</v>
      </c>
      <c r="T21" s="12">
        <v>1</v>
      </c>
      <c r="U21" s="30" t="s">
        <v>177</v>
      </c>
      <c r="V21" s="20" t="s">
        <v>145</v>
      </c>
      <c r="W21" s="20" t="s">
        <v>120</v>
      </c>
      <c r="X21" s="31" t="s">
        <v>120</v>
      </c>
      <c r="Y21" s="32" t="s">
        <v>141</v>
      </c>
      <c r="Z21" s="31" t="s">
        <v>120</v>
      </c>
    </row>
    <row r="22" spans="1:26" ht="153" customHeight="1" thickBot="1">
      <c r="A22" s="247"/>
      <c r="B22" s="249"/>
      <c r="C22" s="247"/>
      <c r="D22" s="269"/>
      <c r="E22" s="267"/>
      <c r="F22" s="25" t="s">
        <v>136</v>
      </c>
      <c r="G22" s="12" t="s">
        <v>95</v>
      </c>
      <c r="H22" s="31" t="s">
        <v>140</v>
      </c>
      <c r="I22" s="31" t="s">
        <v>120</v>
      </c>
      <c r="J22" s="33" t="s">
        <v>120</v>
      </c>
      <c r="K22" s="34" t="s">
        <v>142</v>
      </c>
      <c r="L22" s="12">
        <v>2</v>
      </c>
      <c r="M22" s="5">
        <v>2</v>
      </c>
      <c r="N22" s="13">
        <f t="shared" si="0"/>
        <v>4</v>
      </c>
      <c r="O22" s="14" t="str">
        <f t="shared" si="3"/>
        <v>BAJO</v>
      </c>
      <c r="P22" s="12">
        <v>25</v>
      </c>
      <c r="Q22" s="11">
        <f t="shared" si="1"/>
        <v>100</v>
      </c>
      <c r="R22" s="15" t="str">
        <f t="shared" si="4"/>
        <v>Nivel 3</v>
      </c>
      <c r="S22" s="16" t="str">
        <f t="shared" si="2"/>
        <v>Aceptable</v>
      </c>
      <c r="T22" s="12">
        <v>1</v>
      </c>
      <c r="U22" s="30" t="s">
        <v>177</v>
      </c>
      <c r="V22" s="5" t="s">
        <v>120</v>
      </c>
      <c r="W22" s="6" t="s">
        <v>120</v>
      </c>
      <c r="X22" s="31" t="s">
        <v>120</v>
      </c>
      <c r="Y22" s="32" t="s">
        <v>141</v>
      </c>
      <c r="Z22" s="31" t="s">
        <v>120</v>
      </c>
    </row>
    <row r="23" spans="1:26" ht="136.5" customHeight="1" thickBot="1">
      <c r="A23" s="247"/>
      <c r="B23" s="249"/>
      <c r="C23" s="247"/>
      <c r="D23" s="269"/>
      <c r="E23" s="267"/>
      <c r="F23" s="25" t="s">
        <v>149</v>
      </c>
      <c r="G23" s="12" t="s">
        <v>98</v>
      </c>
      <c r="H23" s="31" t="s">
        <v>179</v>
      </c>
      <c r="I23" s="31" t="s">
        <v>150</v>
      </c>
      <c r="J23" s="33" t="s">
        <v>120</v>
      </c>
      <c r="K23" s="35" t="s">
        <v>151</v>
      </c>
      <c r="L23" s="12">
        <v>2</v>
      </c>
      <c r="M23" s="5">
        <v>3</v>
      </c>
      <c r="N23" s="13">
        <f t="shared" si="0"/>
        <v>6</v>
      </c>
      <c r="O23" s="14" t="str">
        <f t="shared" si="3"/>
        <v>MEDIO</v>
      </c>
      <c r="P23" s="12">
        <v>10</v>
      </c>
      <c r="Q23" s="11">
        <f t="shared" si="1"/>
        <v>60</v>
      </c>
      <c r="R23" s="15" t="str">
        <f t="shared" si="4"/>
        <v>Nivel 3</v>
      </c>
      <c r="S23" s="16" t="str">
        <f t="shared" si="2"/>
        <v>Aceptable</v>
      </c>
      <c r="T23" s="12">
        <v>1</v>
      </c>
      <c r="U23" s="30" t="s">
        <v>152</v>
      </c>
      <c r="V23" s="31" t="s">
        <v>120</v>
      </c>
      <c r="W23" s="32" t="s">
        <v>120</v>
      </c>
      <c r="X23" s="31" t="s">
        <v>147</v>
      </c>
      <c r="Y23" s="26" t="s">
        <v>148</v>
      </c>
      <c r="Z23" s="25" t="s">
        <v>120</v>
      </c>
    </row>
    <row r="24" spans="1:26" ht="147.75" customHeight="1" thickBot="1">
      <c r="A24" s="247"/>
      <c r="B24" s="249"/>
      <c r="C24" s="247"/>
      <c r="D24" s="269"/>
      <c r="E24" s="267"/>
      <c r="F24" s="25" t="s">
        <v>187</v>
      </c>
      <c r="G24" s="12" t="s">
        <v>98</v>
      </c>
      <c r="H24" s="25" t="s">
        <v>188</v>
      </c>
      <c r="I24" s="31" t="s">
        <v>189</v>
      </c>
      <c r="J24" s="33" t="s">
        <v>190</v>
      </c>
      <c r="K24" s="35" t="s">
        <v>191</v>
      </c>
      <c r="L24" s="12">
        <v>2</v>
      </c>
      <c r="M24" s="5">
        <v>3</v>
      </c>
      <c r="N24" s="13">
        <f t="shared" si="0"/>
        <v>6</v>
      </c>
      <c r="O24" s="14" t="str">
        <f t="shared" si="3"/>
        <v>MEDIO</v>
      </c>
      <c r="P24" s="12">
        <v>10</v>
      </c>
      <c r="Q24" s="11">
        <f t="shared" si="1"/>
        <v>60</v>
      </c>
      <c r="R24" s="15" t="str">
        <f t="shared" si="4"/>
        <v>Nivel 3</v>
      </c>
      <c r="S24" s="16" t="str">
        <f t="shared" si="2"/>
        <v>Aceptable</v>
      </c>
      <c r="T24" s="12">
        <v>1</v>
      </c>
      <c r="U24" s="30" t="s">
        <v>205</v>
      </c>
      <c r="V24" s="31" t="s">
        <v>120</v>
      </c>
      <c r="W24" s="32" t="s">
        <v>120</v>
      </c>
      <c r="X24" s="31" t="s">
        <v>192</v>
      </c>
      <c r="Y24" s="26" t="s">
        <v>206</v>
      </c>
      <c r="Z24" s="25" t="s">
        <v>120</v>
      </c>
    </row>
    <row r="25" spans="1:26" ht="123" customHeight="1" thickBot="1">
      <c r="A25" s="247"/>
      <c r="B25" s="249"/>
      <c r="C25" s="247"/>
      <c r="D25" s="269"/>
      <c r="E25" s="267"/>
      <c r="F25" s="25" t="s">
        <v>201</v>
      </c>
      <c r="G25" s="12" t="s">
        <v>98</v>
      </c>
      <c r="H25" s="25" t="s">
        <v>202</v>
      </c>
      <c r="I25" s="31" t="s">
        <v>120</v>
      </c>
      <c r="J25" s="33" t="s">
        <v>120</v>
      </c>
      <c r="K25" s="35" t="s">
        <v>203</v>
      </c>
      <c r="L25" s="12">
        <v>2</v>
      </c>
      <c r="M25" s="5">
        <v>3</v>
      </c>
      <c r="N25" s="13">
        <f t="shared" si="0"/>
        <v>6</v>
      </c>
      <c r="O25" s="14" t="str">
        <f t="shared" si="3"/>
        <v>MEDIO</v>
      </c>
      <c r="P25" s="12">
        <v>25</v>
      </c>
      <c r="Q25" s="11">
        <f t="shared" si="1"/>
        <v>150</v>
      </c>
      <c r="R25" s="15" t="str">
        <f t="shared" si="4"/>
        <v>Nivel 2</v>
      </c>
      <c r="S25" s="16" t="str">
        <f t="shared" si="2"/>
        <v>No Aceptable o Aceptable con control específico</v>
      </c>
      <c r="T25" s="12">
        <v>1</v>
      </c>
      <c r="U25" s="30" t="s">
        <v>204</v>
      </c>
      <c r="V25" s="31" t="s">
        <v>120</v>
      </c>
      <c r="W25" s="32" t="s">
        <v>120</v>
      </c>
      <c r="X25" s="31" t="s">
        <v>120</v>
      </c>
      <c r="Y25" s="26" t="s">
        <v>203</v>
      </c>
      <c r="Z25" s="25" t="s">
        <v>120</v>
      </c>
    </row>
    <row r="26" spans="1:26" ht="13.5" thickBot="1">
      <c r="A26" s="247"/>
      <c r="B26" s="249"/>
      <c r="C26" s="247"/>
      <c r="D26" s="269"/>
      <c r="E26" s="267"/>
      <c r="F26" s="25"/>
      <c r="G26" s="12"/>
      <c r="H26" s="25"/>
      <c r="I26" s="31"/>
      <c r="J26" s="33"/>
      <c r="K26" s="35"/>
      <c r="L26" s="12"/>
      <c r="M26" s="5"/>
      <c r="N26" s="13"/>
      <c r="O26" s="14"/>
      <c r="P26" s="12"/>
      <c r="Q26" s="11"/>
      <c r="R26" s="15"/>
      <c r="S26" s="16"/>
      <c r="T26" s="12"/>
      <c r="U26" s="30"/>
      <c r="V26" s="31"/>
      <c r="W26" s="32"/>
      <c r="X26" s="31"/>
      <c r="Y26" s="26"/>
      <c r="Z26" s="25"/>
    </row>
    <row r="27" spans="1:26" ht="109.5" customHeight="1" thickBot="1">
      <c r="A27" s="247"/>
      <c r="B27" s="249"/>
      <c r="C27" s="247"/>
      <c r="D27" s="269"/>
      <c r="E27" s="267"/>
      <c r="F27" s="17" t="s">
        <v>119</v>
      </c>
      <c r="G27" s="12" t="s">
        <v>123</v>
      </c>
      <c r="H27" s="25" t="s">
        <v>153</v>
      </c>
      <c r="I27" s="11" t="s">
        <v>120</v>
      </c>
      <c r="J27" s="26" t="s">
        <v>154</v>
      </c>
      <c r="K27" s="25" t="s">
        <v>121</v>
      </c>
      <c r="L27" s="12">
        <v>2</v>
      </c>
      <c r="M27" s="5">
        <v>3</v>
      </c>
      <c r="N27" s="13">
        <f t="shared" si="0"/>
        <v>6</v>
      </c>
      <c r="O27" s="14" t="str">
        <f t="shared" si="3"/>
        <v>MEDIO</v>
      </c>
      <c r="P27" s="12">
        <v>10</v>
      </c>
      <c r="Q27" s="11">
        <f t="shared" si="1"/>
        <v>60</v>
      </c>
      <c r="R27" s="15" t="str">
        <f t="shared" si="4"/>
        <v>Nivel 3</v>
      </c>
      <c r="S27" s="16" t="str">
        <f t="shared" si="2"/>
        <v>Aceptable</v>
      </c>
      <c r="T27" s="12">
        <v>1</v>
      </c>
      <c r="U27" s="30" t="s">
        <v>155</v>
      </c>
      <c r="V27" s="31" t="s">
        <v>120</v>
      </c>
      <c r="W27" s="32" t="s">
        <v>120</v>
      </c>
      <c r="X27" s="31" t="s">
        <v>122</v>
      </c>
      <c r="Y27" s="32" t="s">
        <v>156</v>
      </c>
      <c r="Z27" s="31" t="s">
        <v>120</v>
      </c>
    </row>
    <row r="28" spans="1:26" ht="111" customHeight="1" thickBot="1">
      <c r="A28" s="247"/>
      <c r="B28" s="249"/>
      <c r="C28" s="247"/>
      <c r="D28" s="269"/>
      <c r="E28" s="267"/>
      <c r="F28" s="17" t="s">
        <v>124</v>
      </c>
      <c r="G28" s="12" t="s">
        <v>123</v>
      </c>
      <c r="H28" s="17" t="s">
        <v>157</v>
      </c>
      <c r="I28" s="11" t="s">
        <v>120</v>
      </c>
      <c r="J28" s="12" t="s">
        <v>120</v>
      </c>
      <c r="K28" s="17" t="s">
        <v>121</v>
      </c>
      <c r="L28" s="12">
        <v>2</v>
      </c>
      <c r="M28" s="5">
        <v>3</v>
      </c>
      <c r="N28" s="13">
        <f t="shared" si="0"/>
        <v>6</v>
      </c>
      <c r="O28" s="14" t="str">
        <f t="shared" si="3"/>
        <v>MEDIO</v>
      </c>
      <c r="P28" s="12">
        <v>10</v>
      </c>
      <c r="Q28" s="11">
        <f t="shared" si="1"/>
        <v>60</v>
      </c>
      <c r="R28" s="15" t="str">
        <f t="shared" si="4"/>
        <v>Nivel 3</v>
      </c>
      <c r="S28" s="16" t="str">
        <f t="shared" si="2"/>
        <v>Aceptable</v>
      </c>
      <c r="T28" s="12">
        <v>1</v>
      </c>
      <c r="U28" s="30" t="s">
        <v>125</v>
      </c>
      <c r="V28" s="31" t="s">
        <v>120</v>
      </c>
      <c r="W28" s="32" t="s">
        <v>120</v>
      </c>
      <c r="X28" s="31" t="s">
        <v>122</v>
      </c>
      <c r="Y28" s="32" t="s">
        <v>156</v>
      </c>
      <c r="Z28" s="31" t="s">
        <v>120</v>
      </c>
    </row>
    <row r="29" spans="1:26" ht="138" customHeight="1">
      <c r="A29" s="247"/>
      <c r="B29" s="249"/>
      <c r="C29" s="247"/>
      <c r="D29" s="269"/>
      <c r="E29" s="267"/>
      <c r="F29" s="17" t="s">
        <v>180</v>
      </c>
      <c r="G29" s="12" t="s">
        <v>123</v>
      </c>
      <c r="H29" s="25" t="s">
        <v>158</v>
      </c>
      <c r="I29" s="31" t="s">
        <v>161</v>
      </c>
      <c r="J29" s="32" t="s">
        <v>18</v>
      </c>
      <c r="K29" s="25" t="s">
        <v>121</v>
      </c>
      <c r="L29" s="12">
        <v>2</v>
      </c>
      <c r="M29" s="5">
        <v>3</v>
      </c>
      <c r="N29" s="13">
        <f t="shared" si="0"/>
        <v>6</v>
      </c>
      <c r="O29" s="14" t="str">
        <f t="shared" si="3"/>
        <v>MEDIO</v>
      </c>
      <c r="P29" s="12">
        <v>25</v>
      </c>
      <c r="Q29" s="11">
        <f t="shared" si="1"/>
        <v>150</v>
      </c>
      <c r="R29" s="15" t="str">
        <f t="shared" si="4"/>
        <v>Nivel 2</v>
      </c>
      <c r="S29" s="16" t="str">
        <f t="shared" si="2"/>
        <v>No Aceptable o Aceptable con control específico</v>
      </c>
      <c r="T29" s="12">
        <v>1</v>
      </c>
      <c r="U29" s="30" t="s">
        <v>160</v>
      </c>
      <c r="V29" s="31" t="s">
        <v>120</v>
      </c>
      <c r="W29" s="32" t="s">
        <v>120</v>
      </c>
      <c r="X29" s="31" t="s">
        <v>122</v>
      </c>
      <c r="Y29" s="32" t="s">
        <v>156</v>
      </c>
      <c r="Z29" s="31" t="s">
        <v>120</v>
      </c>
    </row>
    <row r="30" spans="1:26">
      <c r="A30" s="46"/>
      <c r="B30" s="47"/>
      <c r="C30" s="46"/>
      <c r="D30" s="48"/>
      <c r="E30" s="49"/>
      <c r="F30" s="50"/>
      <c r="G30" s="49"/>
      <c r="H30" s="51"/>
      <c r="I30" s="52"/>
      <c r="J30" s="52"/>
      <c r="K30" s="51"/>
      <c r="L30" s="49"/>
      <c r="M30" s="49"/>
      <c r="N30" s="53"/>
      <c r="O30" s="54"/>
      <c r="P30" s="49"/>
      <c r="Q30" s="49"/>
      <c r="R30" s="54"/>
      <c r="S30" s="55"/>
      <c r="T30" s="49"/>
      <c r="U30" s="51"/>
      <c r="V30" s="52"/>
      <c r="W30" s="52"/>
      <c r="X30" s="52"/>
      <c r="Y30" s="52"/>
      <c r="Z30" s="52"/>
    </row>
    <row r="31" spans="1:26" ht="13.5" thickBot="1"/>
    <row r="32" spans="1:26" ht="73.5" customHeight="1" thickBot="1">
      <c r="D32" s="19" t="s">
        <v>101</v>
      </c>
      <c r="E32" s="252" t="s">
        <v>159</v>
      </c>
      <c r="F32" s="253"/>
      <c r="G32" s="253"/>
      <c r="H32" s="253"/>
      <c r="I32" s="253"/>
      <c r="J32" s="253"/>
      <c r="K32" s="253"/>
      <c r="L32" s="253"/>
      <c r="M32" s="253"/>
      <c r="N32" s="253"/>
      <c r="O32" s="253"/>
      <c r="P32" s="253"/>
      <c r="Q32" s="253"/>
      <c r="R32" s="254"/>
      <c r="S32" s="18" t="s">
        <v>287</v>
      </c>
      <c r="U32" s="18" t="s">
        <v>288</v>
      </c>
    </row>
  </sheetData>
  <dataConsolidate/>
  <mergeCells count="25">
    <mergeCell ref="A1:Z7"/>
    <mergeCell ref="Y10:Y11"/>
    <mergeCell ref="A9:A11"/>
    <mergeCell ref="B9:B11"/>
    <mergeCell ref="H9:H11"/>
    <mergeCell ref="S9:S10"/>
    <mergeCell ref="T9:U10"/>
    <mergeCell ref="C9:C11"/>
    <mergeCell ref="D9:D11"/>
    <mergeCell ref="A8:Z8"/>
    <mergeCell ref="Z10:Z11"/>
    <mergeCell ref="V10:V11"/>
    <mergeCell ref="X10:X11"/>
    <mergeCell ref="V9:Z9"/>
    <mergeCell ref="A12:A29"/>
    <mergeCell ref="B12:B29"/>
    <mergeCell ref="W10:W11"/>
    <mergeCell ref="E32:R32"/>
    <mergeCell ref="F9:G10"/>
    <mergeCell ref="I9:K10"/>
    <mergeCell ref="L9:R10"/>
    <mergeCell ref="E9:E11"/>
    <mergeCell ref="E12:E29"/>
    <mergeCell ref="C12:C29"/>
    <mergeCell ref="D12:D29"/>
  </mergeCells>
  <conditionalFormatting sqref="O12:O30">
    <cfRule type="containsText" dxfId="359" priority="8" operator="containsText" text="MUY ALTO">
      <formula>NOT(ISERROR(SEARCH("MUY ALTO",O12)))</formula>
    </cfRule>
    <cfRule type="containsText" dxfId="358" priority="9" operator="containsText" text="ALTO">
      <formula>NOT(ISERROR(SEARCH("ALTO",O12)))</formula>
    </cfRule>
    <cfRule type="containsText" dxfId="357" priority="10" operator="containsText" text="MEDIO">
      <formula>NOT(ISERROR(SEARCH("MEDIO",O12)))</formula>
    </cfRule>
    <cfRule type="containsText" dxfId="356" priority="11" operator="containsText" text="BAJO">
      <formula>NOT(ISERROR(SEARCH("BAJO",O12)))</formula>
    </cfRule>
  </conditionalFormatting>
  <conditionalFormatting sqref="R12:R30">
    <cfRule type="containsText" dxfId="355" priority="1" operator="containsText" text="Nivel 3">
      <formula>NOT(ISERROR(SEARCH("Nivel 3",R12)))</formula>
    </cfRule>
    <cfRule type="containsText" dxfId="354" priority="2" operator="containsText" text="Nivel 2">
      <formula>NOT(ISERROR(SEARCH("Nivel 2",R12)))</formula>
    </cfRule>
    <cfRule type="containsText" dxfId="353" priority="3" operator="containsText" text="Nivel 4">
      <formula>NOT(ISERROR(SEARCH("Nivel 4",R12)))</formula>
    </cfRule>
    <cfRule type="containsText" priority="4" operator="containsText" text="Nivel 4">
      <formula>NOT(ISERROR(SEARCH("Nivel 4",R12)))</formula>
    </cfRule>
    <cfRule type="containsText" dxfId="352" priority="5" operator="containsText" text="Nivel 3">
      <formula>NOT(ISERROR(SEARCH("Nivel 3",R12)))</formula>
    </cfRule>
    <cfRule type="containsText" dxfId="351" priority="6" operator="containsText" text="Nivel 3">
      <formula>NOT(ISERROR(SEARCH("Nivel 3",R12)))</formula>
    </cfRule>
    <cfRule type="containsText" dxfId="350" priority="7" operator="containsText" text="Nivel 1">
      <formula>NOT(ISERROR(SEARCH("Nivel 1",R12)))</formula>
    </cfRule>
  </conditionalFormatting>
  <dataValidations count="4">
    <dataValidation type="list" allowBlank="1" showInputMessage="1" showErrorMessage="1" sqref="L12:L30">
      <formula1>ND</formula1>
    </dataValidation>
    <dataValidation type="list" allowBlank="1" showInputMessage="1" showErrorMessage="1" sqref="M12:M30">
      <formula1>NE</formula1>
    </dataValidation>
    <dataValidation type="list" allowBlank="1" showInputMessage="1" showErrorMessage="1" sqref="P12:P30">
      <formula1>NC</formula1>
    </dataValidation>
    <dataValidation type="list" allowBlank="1" showInputMessage="1" showErrorMessage="1" sqref="G12:G30">
      <formula1>ri</formula1>
    </dataValidation>
  </dataValidations>
  <printOptions horizontalCentered="1"/>
  <pageMargins left="0.13" right="0.12" top="0.15748031496062992" bottom="0.31496062992125984" header="0.31496062992125984" footer="0.31496062992125984"/>
  <pageSetup scale="37"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dimension ref="A1:R31"/>
  <sheetViews>
    <sheetView topLeftCell="A17" zoomScale="89" zoomScaleNormal="89" workbookViewId="0">
      <selection activeCell="A2" sqref="A2:A31"/>
    </sheetView>
  </sheetViews>
  <sheetFormatPr baseColWidth="10" defaultRowHeight="12.75"/>
  <cols>
    <col min="1" max="1" width="20.5703125" customWidth="1"/>
    <col min="2" max="2" width="19.140625" customWidth="1"/>
    <col min="4" max="4" width="18.7109375" customWidth="1"/>
    <col min="5" max="5" width="13.28515625" customWidth="1"/>
    <col min="13" max="13" width="25.5703125" customWidth="1"/>
  </cols>
  <sheetData>
    <row r="1" spans="1:18" ht="13.5" thickBot="1"/>
    <row r="2" spans="1:18" ht="35.25" customHeight="1" thickBot="1">
      <c r="A2" s="417" t="s">
        <v>26</v>
      </c>
      <c r="B2" s="430" t="s">
        <v>32</v>
      </c>
      <c r="C2" s="433" t="s">
        <v>33</v>
      </c>
      <c r="D2" s="426"/>
      <c r="E2" s="426"/>
      <c r="F2" s="426"/>
      <c r="G2" s="426"/>
      <c r="H2" s="426"/>
      <c r="I2" s="426"/>
      <c r="J2" s="426"/>
      <c r="K2" s="426"/>
      <c r="L2" s="426"/>
      <c r="M2" s="426"/>
      <c r="N2" s="426"/>
      <c r="O2" s="426"/>
      <c r="P2" s="426"/>
      <c r="Q2" s="426"/>
      <c r="R2" s="427"/>
    </row>
    <row r="3" spans="1:18" ht="13.5" thickBot="1">
      <c r="A3" s="418"/>
      <c r="B3" s="431"/>
      <c r="C3" s="66"/>
      <c r="D3" s="77" t="s">
        <v>32</v>
      </c>
      <c r="E3" s="78" t="s">
        <v>38</v>
      </c>
      <c r="F3" s="428" t="s">
        <v>40</v>
      </c>
      <c r="G3" s="428"/>
      <c r="H3" s="428"/>
      <c r="I3" s="428"/>
      <c r="J3" s="428"/>
      <c r="K3" s="428"/>
      <c r="L3" s="428"/>
      <c r="M3" s="429"/>
      <c r="N3" s="66"/>
      <c r="O3" s="66"/>
      <c r="P3" s="66"/>
      <c r="Q3" s="66"/>
      <c r="R3" s="79"/>
    </row>
    <row r="4" spans="1:18" ht="43.5" customHeight="1">
      <c r="A4" s="418"/>
      <c r="B4" s="431"/>
      <c r="C4" s="66"/>
      <c r="D4" s="80" t="s">
        <v>34</v>
      </c>
      <c r="E4" s="81">
        <v>10</v>
      </c>
      <c r="F4" s="368" t="s">
        <v>39</v>
      </c>
      <c r="G4" s="368"/>
      <c r="H4" s="368"/>
      <c r="I4" s="368"/>
      <c r="J4" s="368"/>
      <c r="K4" s="368"/>
      <c r="L4" s="368"/>
      <c r="M4" s="371"/>
      <c r="N4" s="66"/>
      <c r="O4" s="66"/>
      <c r="P4" s="66"/>
      <c r="Q4" s="66"/>
      <c r="R4" s="79"/>
    </row>
    <row r="5" spans="1:18" ht="35.25" customHeight="1">
      <c r="A5" s="418"/>
      <c r="B5" s="431"/>
      <c r="C5" s="66"/>
      <c r="D5" s="82" t="s">
        <v>35</v>
      </c>
      <c r="E5" s="83">
        <v>6</v>
      </c>
      <c r="F5" s="411" t="s">
        <v>41</v>
      </c>
      <c r="G5" s="412"/>
      <c r="H5" s="412"/>
      <c r="I5" s="412"/>
      <c r="J5" s="412"/>
      <c r="K5" s="412"/>
      <c r="L5" s="412"/>
      <c r="M5" s="413"/>
      <c r="N5" s="66"/>
      <c r="O5" s="66"/>
      <c r="P5" s="66"/>
      <c r="Q5" s="66"/>
      <c r="R5" s="79"/>
    </row>
    <row r="6" spans="1:18" ht="27.75" customHeight="1">
      <c r="A6" s="418"/>
      <c r="B6" s="431"/>
      <c r="C6" s="66"/>
      <c r="D6" s="82" t="s">
        <v>36</v>
      </c>
      <c r="E6" s="83">
        <v>2</v>
      </c>
      <c r="F6" s="411" t="s">
        <v>42</v>
      </c>
      <c r="G6" s="412"/>
      <c r="H6" s="412"/>
      <c r="I6" s="412"/>
      <c r="J6" s="412"/>
      <c r="K6" s="412"/>
      <c r="L6" s="412"/>
      <c r="M6" s="413"/>
      <c r="N6" s="66"/>
      <c r="O6" s="66"/>
      <c r="P6" s="66"/>
      <c r="Q6" s="66"/>
      <c r="R6" s="79"/>
    </row>
    <row r="7" spans="1:18" ht="29.25" customHeight="1" thickBot="1">
      <c r="A7" s="418"/>
      <c r="B7" s="432"/>
      <c r="C7" s="84"/>
      <c r="D7" s="85" t="s">
        <v>37</v>
      </c>
      <c r="E7" s="86">
        <v>1</v>
      </c>
      <c r="F7" s="414" t="s">
        <v>43</v>
      </c>
      <c r="G7" s="415"/>
      <c r="H7" s="415"/>
      <c r="I7" s="415"/>
      <c r="J7" s="415"/>
      <c r="K7" s="415"/>
      <c r="L7" s="415"/>
      <c r="M7" s="416"/>
      <c r="N7" s="84"/>
      <c r="O7" s="84"/>
      <c r="P7" s="84"/>
      <c r="Q7" s="84"/>
      <c r="R7" s="87"/>
    </row>
    <row r="8" spans="1:18" ht="13.5" thickBot="1">
      <c r="A8" s="418"/>
      <c r="B8" s="430" t="s">
        <v>53</v>
      </c>
      <c r="C8" s="433" t="s">
        <v>52</v>
      </c>
      <c r="D8" s="426"/>
      <c r="E8" s="426"/>
      <c r="F8" s="426"/>
      <c r="G8" s="426"/>
      <c r="H8" s="426"/>
      <c r="I8" s="426"/>
      <c r="J8" s="426"/>
      <c r="K8" s="426"/>
      <c r="L8" s="426"/>
      <c r="M8" s="426"/>
      <c r="N8" s="426"/>
      <c r="O8" s="426"/>
      <c r="P8" s="426"/>
      <c r="Q8" s="426"/>
      <c r="R8" s="427"/>
    </row>
    <row r="9" spans="1:18" ht="13.5" thickBot="1">
      <c r="A9" s="418"/>
      <c r="B9" s="431"/>
      <c r="C9" s="66"/>
      <c r="D9" s="88" t="s">
        <v>53</v>
      </c>
      <c r="E9" s="89" t="s">
        <v>65</v>
      </c>
      <c r="F9" s="428" t="s">
        <v>40</v>
      </c>
      <c r="G9" s="428"/>
      <c r="H9" s="428"/>
      <c r="I9" s="428"/>
      <c r="J9" s="428"/>
      <c r="K9" s="428"/>
      <c r="L9" s="428"/>
      <c r="M9" s="429"/>
      <c r="N9" s="66"/>
      <c r="O9" s="66"/>
      <c r="P9" s="66"/>
      <c r="Q9" s="66"/>
      <c r="R9" s="79"/>
    </row>
    <row r="10" spans="1:18" ht="27" customHeight="1">
      <c r="A10" s="418"/>
      <c r="B10" s="431"/>
      <c r="C10" s="66"/>
      <c r="D10" s="80" t="s">
        <v>44</v>
      </c>
      <c r="E10" s="81">
        <v>4</v>
      </c>
      <c r="F10" s="368" t="s">
        <v>48</v>
      </c>
      <c r="G10" s="368"/>
      <c r="H10" s="368"/>
      <c r="I10" s="368"/>
      <c r="J10" s="368"/>
      <c r="K10" s="368"/>
      <c r="L10" s="368"/>
      <c r="M10" s="371"/>
      <c r="N10" s="66"/>
      <c r="O10" s="66"/>
      <c r="P10" s="66"/>
      <c r="Q10" s="66"/>
      <c r="R10" s="79"/>
    </row>
    <row r="11" spans="1:18">
      <c r="A11" s="418"/>
      <c r="B11" s="431"/>
      <c r="C11" s="66"/>
      <c r="D11" s="82" t="s">
        <v>45</v>
      </c>
      <c r="E11" s="83">
        <v>3</v>
      </c>
      <c r="F11" s="411" t="s">
        <v>49</v>
      </c>
      <c r="G11" s="412"/>
      <c r="H11" s="412"/>
      <c r="I11" s="412"/>
      <c r="J11" s="412"/>
      <c r="K11" s="412"/>
      <c r="L11" s="412"/>
      <c r="M11" s="413"/>
      <c r="N11" s="66"/>
      <c r="O11" s="66"/>
      <c r="P11" s="66"/>
      <c r="Q11" s="66"/>
      <c r="R11" s="79"/>
    </row>
    <row r="12" spans="1:18">
      <c r="A12" s="418"/>
      <c r="B12" s="431"/>
      <c r="C12" s="66"/>
      <c r="D12" s="82" t="s">
        <v>46</v>
      </c>
      <c r="E12" s="83">
        <v>2</v>
      </c>
      <c r="F12" s="411" t="s">
        <v>50</v>
      </c>
      <c r="G12" s="412"/>
      <c r="H12" s="412"/>
      <c r="I12" s="412"/>
      <c r="J12" s="412"/>
      <c r="K12" s="412"/>
      <c r="L12" s="412"/>
      <c r="M12" s="413"/>
      <c r="N12" s="66"/>
      <c r="O12" s="66"/>
      <c r="P12" s="66"/>
      <c r="Q12" s="66"/>
      <c r="R12" s="79"/>
    </row>
    <row r="13" spans="1:18" ht="13.5" thickBot="1">
      <c r="A13" s="418"/>
      <c r="B13" s="432"/>
      <c r="C13" s="84"/>
      <c r="D13" s="85" t="s">
        <v>47</v>
      </c>
      <c r="E13" s="86">
        <v>1</v>
      </c>
      <c r="F13" s="414" t="s">
        <v>51</v>
      </c>
      <c r="G13" s="415"/>
      <c r="H13" s="415"/>
      <c r="I13" s="415"/>
      <c r="J13" s="415"/>
      <c r="K13" s="415"/>
      <c r="L13" s="415"/>
      <c r="M13" s="416"/>
      <c r="N13" s="84"/>
      <c r="O13" s="84"/>
      <c r="P13" s="84"/>
      <c r="Q13" s="84"/>
      <c r="R13" s="87"/>
    </row>
    <row r="14" spans="1:18" ht="13.5" thickBot="1">
      <c r="A14" s="418"/>
      <c r="B14" s="417" t="s">
        <v>58</v>
      </c>
      <c r="C14" s="426" t="s">
        <v>64</v>
      </c>
      <c r="D14" s="426"/>
      <c r="E14" s="426"/>
      <c r="F14" s="426"/>
      <c r="G14" s="426"/>
      <c r="H14" s="426"/>
      <c r="I14" s="426"/>
      <c r="J14" s="426"/>
      <c r="K14" s="426"/>
      <c r="L14" s="426"/>
      <c r="M14" s="426"/>
      <c r="N14" s="426"/>
      <c r="O14" s="426"/>
      <c r="P14" s="426"/>
      <c r="Q14" s="426"/>
      <c r="R14" s="427"/>
    </row>
    <row r="15" spans="1:18" ht="13.5" thickBot="1">
      <c r="A15" s="418"/>
      <c r="B15" s="418"/>
      <c r="C15" s="66"/>
      <c r="D15" s="77" t="s">
        <v>88</v>
      </c>
      <c r="E15" s="78" t="s">
        <v>66</v>
      </c>
      <c r="F15" s="428" t="s">
        <v>40</v>
      </c>
      <c r="G15" s="428"/>
      <c r="H15" s="428"/>
      <c r="I15" s="428"/>
      <c r="J15" s="428"/>
      <c r="K15" s="428"/>
      <c r="L15" s="428"/>
      <c r="M15" s="429"/>
      <c r="N15" s="66"/>
      <c r="O15" s="66"/>
      <c r="P15" s="66"/>
      <c r="Q15" s="66"/>
      <c r="R15" s="79"/>
    </row>
    <row r="16" spans="1:18" ht="30.75" customHeight="1">
      <c r="A16" s="418"/>
      <c r="B16" s="418"/>
      <c r="C16" s="90" t="s">
        <v>63</v>
      </c>
      <c r="D16" s="80" t="s">
        <v>34</v>
      </c>
      <c r="E16" s="81" t="s">
        <v>54</v>
      </c>
      <c r="F16" s="368" t="s">
        <v>59</v>
      </c>
      <c r="G16" s="368"/>
      <c r="H16" s="368"/>
      <c r="I16" s="368"/>
      <c r="J16" s="368"/>
      <c r="K16" s="368"/>
      <c r="L16" s="368"/>
      <c r="M16" s="371"/>
      <c r="N16" s="66"/>
      <c r="O16" s="66"/>
      <c r="P16" s="66"/>
      <c r="Q16" s="66"/>
      <c r="R16" s="79"/>
    </row>
    <row r="17" spans="1:18" ht="42" customHeight="1">
      <c r="A17" s="418"/>
      <c r="B17" s="418"/>
      <c r="C17" s="90" t="s">
        <v>11</v>
      </c>
      <c r="D17" s="82" t="s">
        <v>35</v>
      </c>
      <c r="E17" s="83" t="s">
        <v>55</v>
      </c>
      <c r="F17" s="411" t="s">
        <v>60</v>
      </c>
      <c r="G17" s="412"/>
      <c r="H17" s="412"/>
      <c r="I17" s="412"/>
      <c r="J17" s="412"/>
      <c r="K17" s="412"/>
      <c r="L17" s="412"/>
      <c r="M17" s="413"/>
      <c r="N17" s="66"/>
      <c r="O17" s="66"/>
      <c r="P17" s="66"/>
      <c r="Q17" s="66"/>
      <c r="R17" s="79"/>
    </row>
    <row r="18" spans="1:18" ht="36.75" customHeight="1">
      <c r="A18" s="418"/>
      <c r="B18" s="418"/>
      <c r="C18" s="66"/>
      <c r="D18" s="82" t="s">
        <v>36</v>
      </c>
      <c r="E18" s="83" t="s">
        <v>56</v>
      </c>
      <c r="F18" s="411" t="s">
        <v>61</v>
      </c>
      <c r="G18" s="412"/>
      <c r="H18" s="412"/>
      <c r="I18" s="412"/>
      <c r="J18" s="412"/>
      <c r="K18" s="412"/>
      <c r="L18" s="412"/>
      <c r="M18" s="413"/>
      <c r="N18" s="66"/>
      <c r="O18" s="66"/>
      <c r="P18" s="66"/>
      <c r="Q18" s="66"/>
      <c r="R18" s="79"/>
    </row>
    <row r="19" spans="1:18" ht="36.75" customHeight="1" thickBot="1">
      <c r="A19" s="418"/>
      <c r="B19" s="419"/>
      <c r="C19" s="84"/>
      <c r="D19" s="85" t="s">
        <v>37</v>
      </c>
      <c r="E19" s="86" t="s">
        <v>57</v>
      </c>
      <c r="F19" s="414" t="s">
        <v>62</v>
      </c>
      <c r="G19" s="415"/>
      <c r="H19" s="415"/>
      <c r="I19" s="415"/>
      <c r="J19" s="415"/>
      <c r="K19" s="415"/>
      <c r="L19" s="415"/>
      <c r="M19" s="416"/>
      <c r="N19" s="84"/>
      <c r="O19" s="84"/>
      <c r="P19" s="84"/>
      <c r="Q19" s="84"/>
      <c r="R19" s="87"/>
    </row>
    <row r="20" spans="1:18" ht="13.5" thickBot="1">
      <c r="A20" s="418"/>
      <c r="B20" s="417" t="s">
        <v>67</v>
      </c>
      <c r="C20" s="426" t="s">
        <v>64</v>
      </c>
      <c r="D20" s="426"/>
      <c r="E20" s="426"/>
      <c r="F20" s="426"/>
      <c r="G20" s="426"/>
      <c r="H20" s="426"/>
      <c r="I20" s="426"/>
      <c r="J20" s="426"/>
      <c r="K20" s="426"/>
      <c r="L20" s="426"/>
      <c r="M20" s="426"/>
      <c r="N20" s="426"/>
      <c r="O20" s="426"/>
      <c r="P20" s="426"/>
      <c r="Q20" s="426"/>
      <c r="R20" s="427"/>
    </row>
    <row r="21" spans="1:18" ht="13.5" thickBot="1">
      <c r="A21" s="418"/>
      <c r="B21" s="418"/>
      <c r="C21" s="66"/>
      <c r="D21" s="77" t="s">
        <v>67</v>
      </c>
      <c r="E21" s="78" t="s">
        <v>90</v>
      </c>
      <c r="F21" s="428" t="s">
        <v>40</v>
      </c>
      <c r="G21" s="428"/>
      <c r="H21" s="428"/>
      <c r="I21" s="428"/>
      <c r="J21" s="428"/>
      <c r="K21" s="428"/>
      <c r="L21" s="428"/>
      <c r="M21" s="429"/>
      <c r="N21" s="66"/>
      <c r="O21" s="66"/>
      <c r="P21" s="66"/>
      <c r="Q21" s="66"/>
      <c r="R21" s="79"/>
    </row>
    <row r="22" spans="1:18" ht="25.5" customHeight="1">
      <c r="A22" s="418"/>
      <c r="B22" s="418"/>
      <c r="C22" s="66"/>
      <c r="D22" s="91" t="s">
        <v>68</v>
      </c>
      <c r="E22" s="81">
        <v>100</v>
      </c>
      <c r="F22" s="368" t="s">
        <v>72</v>
      </c>
      <c r="G22" s="368"/>
      <c r="H22" s="368"/>
      <c r="I22" s="368"/>
      <c r="J22" s="368"/>
      <c r="K22" s="368"/>
      <c r="L22" s="368"/>
      <c r="M22" s="371"/>
      <c r="N22" s="420" t="s">
        <v>89</v>
      </c>
      <c r="O22" s="421"/>
      <c r="P22" s="421"/>
      <c r="Q22" s="421"/>
      <c r="R22" s="422"/>
    </row>
    <row r="23" spans="1:18" ht="25.5" customHeight="1">
      <c r="A23" s="418"/>
      <c r="B23" s="418"/>
      <c r="C23" s="66"/>
      <c r="D23" s="82" t="s">
        <v>69</v>
      </c>
      <c r="E23" s="83">
        <v>60</v>
      </c>
      <c r="F23" s="411" t="s">
        <v>73</v>
      </c>
      <c r="G23" s="412"/>
      <c r="H23" s="412"/>
      <c r="I23" s="412"/>
      <c r="J23" s="412"/>
      <c r="K23" s="412"/>
      <c r="L23" s="412"/>
      <c r="M23" s="413"/>
      <c r="N23" s="420"/>
      <c r="O23" s="421"/>
      <c r="P23" s="421"/>
      <c r="Q23" s="421"/>
      <c r="R23" s="422"/>
    </row>
    <row r="24" spans="1:18" ht="25.5" customHeight="1">
      <c r="A24" s="418"/>
      <c r="B24" s="418"/>
      <c r="C24" s="66"/>
      <c r="D24" s="82" t="s">
        <v>70</v>
      </c>
      <c r="E24" s="83">
        <v>25</v>
      </c>
      <c r="F24" s="411" t="s">
        <v>74</v>
      </c>
      <c r="G24" s="412"/>
      <c r="H24" s="412"/>
      <c r="I24" s="412"/>
      <c r="J24" s="412"/>
      <c r="K24" s="412"/>
      <c r="L24" s="412"/>
      <c r="M24" s="413"/>
      <c r="N24" s="420"/>
      <c r="O24" s="421"/>
      <c r="P24" s="421"/>
      <c r="Q24" s="421"/>
      <c r="R24" s="422"/>
    </row>
    <row r="25" spans="1:18" ht="25.5" customHeight="1" thickBot="1">
      <c r="A25" s="418"/>
      <c r="B25" s="419"/>
      <c r="C25" s="84"/>
      <c r="D25" s="85" t="s">
        <v>71</v>
      </c>
      <c r="E25" s="86">
        <v>10</v>
      </c>
      <c r="F25" s="414" t="s">
        <v>75</v>
      </c>
      <c r="G25" s="415"/>
      <c r="H25" s="415"/>
      <c r="I25" s="415"/>
      <c r="J25" s="415"/>
      <c r="K25" s="415"/>
      <c r="L25" s="415"/>
      <c r="M25" s="416"/>
      <c r="N25" s="423"/>
      <c r="O25" s="424"/>
      <c r="P25" s="424"/>
      <c r="Q25" s="424"/>
      <c r="R25" s="425"/>
    </row>
    <row r="26" spans="1:18" ht="13.5" thickBot="1">
      <c r="A26" s="418"/>
      <c r="B26" s="417" t="s">
        <v>87</v>
      </c>
      <c r="C26" s="426" t="s">
        <v>64</v>
      </c>
      <c r="D26" s="426"/>
      <c r="E26" s="426"/>
      <c r="F26" s="426"/>
      <c r="G26" s="426"/>
      <c r="H26" s="426"/>
      <c r="I26" s="426"/>
      <c r="J26" s="426"/>
      <c r="K26" s="426"/>
      <c r="L26" s="426"/>
      <c r="M26" s="426"/>
      <c r="N26" s="426"/>
      <c r="O26" s="426"/>
      <c r="P26" s="426"/>
      <c r="Q26" s="426"/>
      <c r="R26" s="427"/>
    </row>
    <row r="27" spans="1:18" ht="18.75" customHeight="1" thickBot="1">
      <c r="A27" s="418"/>
      <c r="B27" s="418"/>
      <c r="C27" s="66"/>
      <c r="D27" s="77" t="s">
        <v>87</v>
      </c>
      <c r="E27" s="78" t="s">
        <v>91</v>
      </c>
      <c r="F27" s="428" t="s">
        <v>40</v>
      </c>
      <c r="G27" s="428"/>
      <c r="H27" s="428"/>
      <c r="I27" s="428"/>
      <c r="J27" s="428"/>
      <c r="K27" s="428"/>
      <c r="L27" s="428"/>
      <c r="M27" s="429"/>
      <c r="N27" s="66"/>
      <c r="O27" s="66"/>
      <c r="P27" s="66"/>
      <c r="Q27" s="66"/>
      <c r="R27" s="79"/>
    </row>
    <row r="28" spans="1:18" ht="24.75" customHeight="1">
      <c r="A28" s="418"/>
      <c r="B28" s="418"/>
      <c r="C28" s="66"/>
      <c r="D28" s="91" t="s">
        <v>76</v>
      </c>
      <c r="E28" s="81" t="s">
        <v>80</v>
      </c>
      <c r="F28" s="368" t="s">
        <v>83</v>
      </c>
      <c r="G28" s="368"/>
      <c r="H28" s="368"/>
      <c r="I28" s="368"/>
      <c r="J28" s="368"/>
      <c r="K28" s="368"/>
      <c r="L28" s="368"/>
      <c r="M28" s="371"/>
      <c r="N28" s="66"/>
      <c r="O28" s="66"/>
      <c r="P28" s="66"/>
      <c r="Q28" s="66"/>
      <c r="R28" s="79"/>
    </row>
    <row r="29" spans="1:18" ht="24.75" customHeight="1">
      <c r="A29" s="418"/>
      <c r="B29" s="418"/>
      <c r="C29" s="66"/>
      <c r="D29" s="82" t="s">
        <v>77</v>
      </c>
      <c r="E29" s="83" t="s">
        <v>81</v>
      </c>
      <c r="F29" s="411" t="s">
        <v>84</v>
      </c>
      <c r="G29" s="412"/>
      <c r="H29" s="412"/>
      <c r="I29" s="412"/>
      <c r="J29" s="412"/>
      <c r="K29" s="412"/>
      <c r="L29" s="412"/>
      <c r="M29" s="413"/>
      <c r="N29" s="66"/>
      <c r="O29" s="66"/>
      <c r="P29" s="66"/>
      <c r="Q29" s="66"/>
      <c r="R29" s="79"/>
    </row>
    <row r="30" spans="1:18" ht="24.75" customHeight="1">
      <c r="A30" s="418"/>
      <c r="B30" s="418"/>
      <c r="C30" s="66"/>
      <c r="D30" s="82" t="s">
        <v>78</v>
      </c>
      <c r="E30" s="83" t="s">
        <v>82</v>
      </c>
      <c r="F30" s="411" t="s">
        <v>85</v>
      </c>
      <c r="G30" s="412"/>
      <c r="H30" s="412"/>
      <c r="I30" s="412"/>
      <c r="J30" s="412"/>
      <c r="K30" s="412"/>
      <c r="L30" s="412"/>
      <c r="M30" s="413"/>
      <c r="N30" s="66"/>
      <c r="O30" s="66"/>
      <c r="P30" s="66"/>
      <c r="Q30" s="66"/>
      <c r="R30" s="79"/>
    </row>
    <row r="31" spans="1:18" ht="24.75" customHeight="1" thickBot="1">
      <c r="A31" s="419"/>
      <c r="B31" s="419"/>
      <c r="C31" s="84"/>
      <c r="D31" s="85" t="s">
        <v>79</v>
      </c>
      <c r="E31" s="86">
        <v>20</v>
      </c>
      <c r="F31" s="414" t="s">
        <v>86</v>
      </c>
      <c r="G31" s="415"/>
      <c r="H31" s="415"/>
      <c r="I31" s="415"/>
      <c r="J31" s="415"/>
      <c r="K31" s="415"/>
      <c r="L31" s="415"/>
      <c r="M31" s="416"/>
      <c r="N31" s="84"/>
      <c r="O31" s="84"/>
      <c r="P31" s="84"/>
      <c r="Q31" s="84"/>
      <c r="R31" s="87"/>
    </row>
  </sheetData>
  <mergeCells count="37">
    <mergeCell ref="F13:M13"/>
    <mergeCell ref="F5:M5"/>
    <mergeCell ref="F6:M6"/>
    <mergeCell ref="F7:M7"/>
    <mergeCell ref="B2:B7"/>
    <mergeCell ref="C2:R2"/>
    <mergeCell ref="B8:B13"/>
    <mergeCell ref="C8:R8"/>
    <mergeCell ref="F9:M9"/>
    <mergeCell ref="F10:M10"/>
    <mergeCell ref="F11:M11"/>
    <mergeCell ref="F4:M4"/>
    <mergeCell ref="F3:M3"/>
    <mergeCell ref="F12:M12"/>
    <mergeCell ref="F28:M28"/>
    <mergeCell ref="F29:M29"/>
    <mergeCell ref="C14:R14"/>
    <mergeCell ref="F15:M15"/>
    <mergeCell ref="F16:M16"/>
    <mergeCell ref="F17:M17"/>
    <mergeCell ref="F18:M18"/>
    <mergeCell ref="F30:M30"/>
    <mergeCell ref="F31:M31"/>
    <mergeCell ref="F19:M19"/>
    <mergeCell ref="A2:A31"/>
    <mergeCell ref="N22:R25"/>
    <mergeCell ref="B20:B25"/>
    <mergeCell ref="C20:R20"/>
    <mergeCell ref="F21:M21"/>
    <mergeCell ref="F22:M22"/>
    <mergeCell ref="F23:M23"/>
    <mergeCell ref="F24:M24"/>
    <mergeCell ref="F25:M25"/>
    <mergeCell ref="B14:B19"/>
    <mergeCell ref="B26:B31"/>
    <mergeCell ref="C26:R26"/>
    <mergeCell ref="F27:M27"/>
  </mergeCells>
  <dataValidations count="1">
    <dataValidation type="whole" allowBlank="1" showInputMessage="1" showErrorMessage="1" sqref="E4:E7">
      <formula1>E3</formula1>
      <formula2>E6</formula2>
    </dataValidation>
  </dataValidations>
  <pageMargins left="0.70866141732283472" right="0.14000000000000001" top="0.38" bottom="0.3" header="0.31496062992125984" footer="0.31496062992125984"/>
  <pageSetup paperSize="9" scale="50" orientation="landscape" r:id="rId1"/>
</worksheet>
</file>

<file path=xl/worksheets/sheet11.xml><?xml version="1.0" encoding="utf-8"?>
<worksheet xmlns="http://schemas.openxmlformats.org/spreadsheetml/2006/main" xmlns:r="http://schemas.openxmlformats.org/officeDocument/2006/relationships">
  <dimension ref="A1:Z30"/>
  <sheetViews>
    <sheetView topLeftCell="A25" zoomScale="60" zoomScaleNormal="60" workbookViewId="0">
      <selection activeCell="S30" sqref="S30:U30"/>
    </sheetView>
  </sheetViews>
  <sheetFormatPr baseColWidth="10" defaultRowHeight="12.75"/>
  <cols>
    <col min="1" max="1" width="3.42578125" style="18" bestFit="1" customWidth="1"/>
    <col min="2" max="2" width="3.5703125" style="18" bestFit="1" customWidth="1"/>
    <col min="3" max="3" width="20" style="18" bestFit="1" customWidth="1"/>
    <col min="4" max="4" width="6.85546875" style="18" bestFit="1" customWidth="1"/>
    <col min="5" max="5" width="3.140625" style="18" bestFit="1" customWidth="1"/>
    <col min="6" max="6" width="29.28515625" style="18" bestFit="1" customWidth="1"/>
    <col min="7" max="7" width="24" style="18" bestFit="1" customWidth="1"/>
    <col min="8" max="8" width="25.85546875" style="18" bestFit="1" customWidth="1"/>
    <col min="9" max="9" width="21.140625" style="18" bestFit="1" customWidth="1"/>
    <col min="10" max="10" width="18.5703125" style="18" bestFit="1" customWidth="1"/>
    <col min="11" max="11" width="20" style="18" bestFit="1" customWidth="1"/>
    <col min="12" max="14" width="3.140625" style="18" bestFit="1" customWidth="1"/>
    <col min="15" max="15" width="9.5703125" style="18" bestFit="1" customWidth="1"/>
    <col min="16" max="16" width="3.140625" style="18" bestFit="1" customWidth="1"/>
    <col min="17" max="17" width="5.42578125" style="18" bestFit="1" customWidth="1"/>
    <col min="18" max="18" width="6.7109375" style="18" bestFit="1" customWidth="1"/>
    <col min="19" max="19" width="24.7109375" style="18" bestFit="1" customWidth="1"/>
    <col min="20" max="20" width="3.140625" style="18" bestFit="1" customWidth="1"/>
    <col min="21" max="21" width="29.28515625" style="18" bestFit="1" customWidth="1"/>
    <col min="22" max="22" width="21" style="18" bestFit="1" customWidth="1"/>
    <col min="23" max="23" width="21.42578125" style="18" bestFit="1" customWidth="1"/>
    <col min="24" max="24" width="43.140625" style="18" bestFit="1" customWidth="1"/>
    <col min="25" max="25" width="49.85546875" style="18" bestFit="1" customWidth="1"/>
    <col min="26" max="26" width="20.7109375" style="18" bestFit="1" customWidth="1"/>
    <col min="27" max="16384" width="11.42578125" style="18"/>
  </cols>
  <sheetData>
    <row r="1" spans="1:26" ht="12.75" customHeight="1">
      <c r="A1" s="271" t="s">
        <v>207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row>
    <row r="2" spans="1:26" ht="20.25" customHeight="1">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row>
    <row r="3" spans="1:26" ht="12.75" customHeigh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row>
    <row r="4" spans="1:26" ht="12.75" customHeight="1">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row>
    <row r="5" spans="1:26" ht="12.75" customHeigh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row>
    <row r="6" spans="1:26" ht="1.5" customHeight="1">
      <c r="A6" s="271"/>
      <c r="B6" s="271"/>
      <c r="C6" s="271"/>
      <c r="D6" s="271"/>
      <c r="E6" s="271"/>
      <c r="F6" s="271"/>
      <c r="G6" s="271"/>
      <c r="H6" s="271"/>
      <c r="I6" s="271"/>
      <c r="J6" s="271"/>
      <c r="K6" s="271"/>
      <c r="L6" s="271"/>
      <c r="M6" s="271"/>
      <c r="N6" s="271"/>
      <c r="O6" s="271"/>
      <c r="P6" s="271"/>
      <c r="Q6" s="271"/>
      <c r="R6" s="271"/>
      <c r="S6" s="271"/>
      <c r="T6" s="271"/>
      <c r="U6" s="271"/>
      <c r="V6" s="271"/>
      <c r="W6" s="271"/>
      <c r="X6" s="271"/>
      <c r="Y6" s="271"/>
      <c r="Z6" s="271"/>
    </row>
    <row r="7" spans="1:26" ht="12.75" hidden="1" customHeigh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row>
    <row r="8" spans="1:26" ht="25.5" customHeight="1" thickBot="1">
      <c r="A8" s="282" t="s">
        <v>0</v>
      </c>
      <c r="B8" s="282"/>
      <c r="C8" s="282"/>
      <c r="D8" s="282"/>
      <c r="E8" s="282"/>
      <c r="F8" s="282"/>
      <c r="G8" s="282"/>
      <c r="H8" s="282"/>
      <c r="I8" s="282"/>
      <c r="J8" s="282"/>
      <c r="K8" s="282"/>
      <c r="L8" s="282"/>
      <c r="M8" s="282"/>
      <c r="N8" s="282"/>
      <c r="O8" s="282"/>
      <c r="P8" s="282"/>
      <c r="Q8" s="282"/>
      <c r="R8" s="282"/>
      <c r="S8" s="282"/>
      <c r="T8" s="282"/>
      <c r="U8" s="282"/>
      <c r="V8" s="282"/>
      <c r="W8" s="282"/>
      <c r="X8" s="282"/>
      <c r="Y8" s="282"/>
      <c r="Z8" s="283"/>
    </row>
    <row r="9" spans="1:26" ht="73.5" customHeight="1" thickBot="1">
      <c r="A9" s="272" t="s">
        <v>8</v>
      </c>
      <c r="B9" s="264" t="s">
        <v>7</v>
      </c>
      <c r="C9" s="264" t="s">
        <v>6</v>
      </c>
      <c r="D9" s="264" t="s">
        <v>9</v>
      </c>
      <c r="E9" s="264" t="s">
        <v>10</v>
      </c>
      <c r="F9" s="255" t="s">
        <v>13</v>
      </c>
      <c r="G9" s="256"/>
      <c r="H9" s="264" t="s">
        <v>12</v>
      </c>
      <c r="I9" s="255" t="s">
        <v>17</v>
      </c>
      <c r="J9" s="259"/>
      <c r="K9" s="256"/>
      <c r="L9" s="255" t="s">
        <v>26</v>
      </c>
      <c r="M9" s="259"/>
      <c r="N9" s="259"/>
      <c r="O9" s="259"/>
      <c r="P9" s="259"/>
      <c r="Q9" s="259"/>
      <c r="R9" s="256"/>
      <c r="S9" s="276" t="s">
        <v>27</v>
      </c>
      <c r="T9" s="278"/>
      <c r="U9" s="279"/>
      <c r="V9" s="285" t="s">
        <v>2</v>
      </c>
      <c r="W9" s="286"/>
      <c r="X9" s="286"/>
      <c r="Y9" s="286"/>
      <c r="Z9" s="287"/>
    </row>
    <row r="10" spans="1:26" ht="13.5" customHeight="1" thickBot="1">
      <c r="A10" s="273"/>
      <c r="B10" s="265"/>
      <c r="C10" s="265"/>
      <c r="D10" s="265"/>
      <c r="E10" s="265"/>
      <c r="F10" s="257"/>
      <c r="G10" s="258"/>
      <c r="H10" s="265"/>
      <c r="I10" s="260"/>
      <c r="J10" s="261"/>
      <c r="K10" s="262"/>
      <c r="L10" s="257"/>
      <c r="M10" s="263"/>
      <c r="N10" s="263"/>
      <c r="O10" s="263"/>
      <c r="P10" s="263"/>
      <c r="Q10" s="263"/>
      <c r="R10" s="258"/>
      <c r="S10" s="277"/>
      <c r="T10" s="280"/>
      <c r="U10" s="281"/>
      <c r="V10" s="250" t="s">
        <v>3</v>
      </c>
      <c r="W10" s="250" t="s">
        <v>4</v>
      </c>
      <c r="X10" s="250" t="s">
        <v>5</v>
      </c>
      <c r="Y10" s="250" t="s">
        <v>100</v>
      </c>
      <c r="Z10" s="284" t="s">
        <v>1</v>
      </c>
    </row>
    <row r="11" spans="1:26" ht="121.5" customHeight="1" thickBot="1">
      <c r="A11" s="274"/>
      <c r="B11" s="265"/>
      <c r="C11" s="265"/>
      <c r="D11" s="265"/>
      <c r="E11" s="265"/>
      <c r="F11" s="40" t="s">
        <v>14</v>
      </c>
      <c r="G11" s="40" t="s">
        <v>15</v>
      </c>
      <c r="H11" s="275"/>
      <c r="I11" s="42" t="s">
        <v>16</v>
      </c>
      <c r="J11" s="42" t="s">
        <v>18</v>
      </c>
      <c r="K11" s="41" t="s">
        <v>19</v>
      </c>
      <c r="L11" s="40" t="s">
        <v>21</v>
      </c>
      <c r="M11" s="40" t="s">
        <v>22</v>
      </c>
      <c r="N11" s="40" t="s">
        <v>20</v>
      </c>
      <c r="O11" s="40" t="s">
        <v>23</v>
      </c>
      <c r="P11" s="40" t="s">
        <v>31</v>
      </c>
      <c r="Q11" s="40" t="s">
        <v>24</v>
      </c>
      <c r="R11" s="40" t="s">
        <v>25</v>
      </c>
      <c r="S11" s="40" t="s">
        <v>28</v>
      </c>
      <c r="T11" s="41" t="s">
        <v>29</v>
      </c>
      <c r="U11" s="4" t="s">
        <v>30</v>
      </c>
      <c r="V11" s="251"/>
      <c r="W11" s="251"/>
      <c r="X11" s="251"/>
      <c r="Y11" s="251"/>
      <c r="Z11" s="284"/>
    </row>
    <row r="12" spans="1:26" ht="156" customHeight="1" thickBot="1">
      <c r="A12" s="246" t="s">
        <v>210</v>
      </c>
      <c r="B12" s="248" t="s">
        <v>208</v>
      </c>
      <c r="C12" s="246" t="s">
        <v>209</v>
      </c>
      <c r="D12" s="268" t="s">
        <v>118</v>
      </c>
      <c r="E12" s="266" t="s">
        <v>102</v>
      </c>
      <c r="F12" s="23" t="s">
        <v>260</v>
      </c>
      <c r="G12" s="6" t="s">
        <v>93</v>
      </c>
      <c r="H12" s="20" t="s">
        <v>103</v>
      </c>
      <c r="I12" s="20" t="s">
        <v>104</v>
      </c>
      <c r="J12" s="21" t="s">
        <v>105</v>
      </c>
      <c r="K12" s="23" t="s">
        <v>106</v>
      </c>
      <c r="L12" s="6">
        <v>2</v>
      </c>
      <c r="M12" s="5">
        <v>4</v>
      </c>
      <c r="N12" s="7">
        <f t="shared" ref="N12:N28" si="0">L12*M12</f>
        <v>8</v>
      </c>
      <c r="O12" s="8" t="str">
        <f>IF(AND(N12&gt;9,N12&lt;21),"ALTO",IF(AND(N12&gt;23),"MUY ALTO",IF(AND(N12&gt;5,N12&lt;9),"MEDIO","BAJO")))</f>
        <v>MEDIO</v>
      </c>
      <c r="P12" s="6">
        <v>10</v>
      </c>
      <c r="Q12" s="5">
        <f t="shared" ref="Q12:Q28" si="1">N12*P12</f>
        <v>80</v>
      </c>
      <c r="R12" s="9" t="str">
        <f>IF(AND(Q12&gt;149,Q12&lt;501),"Nivel 2",IF(AND(Q12&gt;599),"Nivel 1",IF(AND(Q12&gt;39,Q12&lt;121),"Nivel 3","Nivel 4")))</f>
        <v>Nivel 3</v>
      </c>
      <c r="S12" s="10" t="str">
        <f t="shared" ref="S12:S28" si="2">IF(AND(Q12&gt;149,Q12&lt;501),"No Aceptable o Aceptable con control específico",IF(AND(Q12&gt;599),"No Aceptable",IF(AND(Q12&gt;39,Q12&lt;121),"Aceptable","Aceptable")))</f>
        <v>Aceptable</v>
      </c>
      <c r="T12" s="6">
        <v>1</v>
      </c>
      <c r="U12" s="22" t="s">
        <v>125</v>
      </c>
      <c r="V12" s="5" t="s">
        <v>120</v>
      </c>
      <c r="W12" s="6" t="s">
        <v>120</v>
      </c>
      <c r="X12" s="23" t="s">
        <v>126</v>
      </c>
      <c r="Y12" s="24" t="s">
        <v>127</v>
      </c>
      <c r="Z12" s="20" t="s">
        <v>120</v>
      </c>
    </row>
    <row r="13" spans="1:26" ht="146.25" customHeight="1" thickBot="1">
      <c r="A13" s="247"/>
      <c r="B13" s="249"/>
      <c r="C13" s="247"/>
      <c r="D13" s="269"/>
      <c r="E13" s="267"/>
      <c r="F13" s="35" t="s">
        <v>193</v>
      </c>
      <c r="G13" s="36" t="s">
        <v>93</v>
      </c>
      <c r="H13" s="35" t="s">
        <v>194</v>
      </c>
      <c r="I13" s="20" t="s">
        <v>197</v>
      </c>
      <c r="J13" s="21" t="s">
        <v>196</v>
      </c>
      <c r="K13" s="35" t="s">
        <v>198</v>
      </c>
      <c r="L13" s="36">
        <v>2</v>
      </c>
      <c r="M13" s="5">
        <v>2</v>
      </c>
      <c r="N13" s="7">
        <f t="shared" si="0"/>
        <v>4</v>
      </c>
      <c r="O13" s="8" t="str">
        <f>IF(AND(N13&gt;9,N13&lt;21),"ALTO",IF(AND(N13&gt;23),"MUY ALTO",IF(AND(N13&gt;5,N13&lt;9),"MEDIO","BAJO")))</f>
        <v>BAJO</v>
      </c>
      <c r="P13" s="6">
        <v>10</v>
      </c>
      <c r="Q13" s="5">
        <f t="shared" si="1"/>
        <v>40</v>
      </c>
      <c r="R13" s="9" t="str">
        <f>IF(AND(Q13&gt;149,Q13&lt;501),"Nivel 2",IF(AND(Q13&gt;599),"Nivel 1",IF(AND(Q13&gt;39,Q13&lt;121),"Nivel 3","Nivel 4")))</f>
        <v>Nivel 3</v>
      </c>
      <c r="S13" s="10" t="str">
        <f t="shared" si="2"/>
        <v>Aceptable</v>
      </c>
      <c r="T13" s="36">
        <v>1</v>
      </c>
      <c r="U13" s="22" t="s">
        <v>195</v>
      </c>
      <c r="V13" s="5" t="s">
        <v>120</v>
      </c>
      <c r="W13" s="6" t="s">
        <v>120</v>
      </c>
      <c r="X13" s="35" t="s">
        <v>199</v>
      </c>
      <c r="Y13" s="38" t="s">
        <v>200</v>
      </c>
      <c r="Z13" s="20" t="s">
        <v>120</v>
      </c>
    </row>
    <row r="14" spans="1:26" ht="177" customHeight="1" thickBot="1">
      <c r="A14" s="247"/>
      <c r="B14" s="249"/>
      <c r="C14" s="247"/>
      <c r="D14" s="269"/>
      <c r="E14" s="267"/>
      <c r="F14" s="35" t="s">
        <v>166</v>
      </c>
      <c r="G14" s="36" t="s">
        <v>93</v>
      </c>
      <c r="H14" s="35" t="s">
        <v>181</v>
      </c>
      <c r="I14" s="23" t="s">
        <v>182</v>
      </c>
      <c r="J14" s="39" t="s">
        <v>183</v>
      </c>
      <c r="K14" s="25" t="s">
        <v>184</v>
      </c>
      <c r="L14" s="36">
        <v>2</v>
      </c>
      <c r="M14" s="5">
        <v>4</v>
      </c>
      <c r="N14" s="7">
        <f t="shared" si="0"/>
        <v>8</v>
      </c>
      <c r="O14" s="8" t="str">
        <f>IF(AND(N14&gt;9,N14&lt;21),"ALTO",IF(AND(N14&gt;23),"MUY ALTO",IF(AND(N14&gt;5,N14&lt;9),"MEDIO","BAJO")))</f>
        <v>MEDIO</v>
      </c>
      <c r="P14" s="36">
        <v>10</v>
      </c>
      <c r="Q14" s="5">
        <f t="shared" si="1"/>
        <v>80</v>
      </c>
      <c r="R14" s="9" t="str">
        <f>IF(AND(Q14&gt;149,Q14&lt;501),"Nivel 2",IF(AND(Q14&gt;599),"Nivel 1",IF(AND(Q14&gt;39,Q14&lt;121),"Nivel 3","Nivel 4")))</f>
        <v>Nivel 3</v>
      </c>
      <c r="S14" s="10" t="str">
        <f t="shared" si="2"/>
        <v>Aceptable</v>
      </c>
      <c r="T14" s="36">
        <v>1</v>
      </c>
      <c r="U14" s="22" t="s">
        <v>125</v>
      </c>
      <c r="V14" s="5" t="s">
        <v>120</v>
      </c>
      <c r="W14" s="6" t="s">
        <v>120</v>
      </c>
      <c r="X14" s="35" t="s">
        <v>185</v>
      </c>
      <c r="Y14" s="38" t="s">
        <v>186</v>
      </c>
      <c r="Z14" s="20" t="s">
        <v>120</v>
      </c>
    </row>
    <row r="15" spans="1:26" ht="74.25" customHeight="1" thickBot="1">
      <c r="A15" s="247"/>
      <c r="B15" s="249"/>
      <c r="C15" s="247"/>
      <c r="D15" s="269"/>
      <c r="E15" s="267"/>
      <c r="F15" s="35" t="s">
        <v>162</v>
      </c>
      <c r="G15" s="36" t="s">
        <v>93</v>
      </c>
      <c r="H15" s="35" t="s">
        <v>164</v>
      </c>
      <c r="I15" s="20" t="s">
        <v>167</v>
      </c>
      <c r="J15" s="21" t="s">
        <v>168</v>
      </c>
      <c r="K15" s="37" t="s">
        <v>163</v>
      </c>
      <c r="L15" s="36">
        <v>2</v>
      </c>
      <c r="M15" s="5">
        <v>3</v>
      </c>
      <c r="N15" s="7">
        <f t="shared" si="0"/>
        <v>6</v>
      </c>
      <c r="O15" s="8" t="str">
        <f>IF(AND(N15&gt;9,N15&lt;21),"ALTO",IF(AND(N15&gt;23),"MUY ALTO",IF(AND(N15&gt;5,N15&lt;9),"MEDIO","BAJO")))</f>
        <v>MEDIO</v>
      </c>
      <c r="P15" s="36">
        <v>10</v>
      </c>
      <c r="Q15" s="5">
        <f t="shared" si="1"/>
        <v>60</v>
      </c>
      <c r="R15" s="9" t="str">
        <f>IF(AND(Q15&gt;149,Q15&lt;501),"Nivel 2",IF(AND(Q15&gt;599),"Nivel 1",IF(AND(Q15&gt;39,Q15&lt;121),"Nivel 3","Nivel 4")))</f>
        <v>Nivel 3</v>
      </c>
      <c r="S15" s="10" t="str">
        <f t="shared" si="2"/>
        <v>Aceptable</v>
      </c>
      <c r="T15" s="36">
        <v>1</v>
      </c>
      <c r="U15" s="22" t="s">
        <v>165</v>
      </c>
      <c r="V15" s="5" t="s">
        <v>120</v>
      </c>
      <c r="W15" s="6" t="s">
        <v>120</v>
      </c>
      <c r="X15" s="35" t="s">
        <v>169</v>
      </c>
      <c r="Y15" s="35" t="s">
        <v>169</v>
      </c>
      <c r="Z15" s="20" t="s">
        <v>120</v>
      </c>
    </row>
    <row r="16" spans="1:26" ht="96.75" customHeight="1" thickBot="1">
      <c r="A16" s="247"/>
      <c r="B16" s="249"/>
      <c r="C16" s="247"/>
      <c r="D16" s="269"/>
      <c r="E16" s="267"/>
      <c r="F16" s="25" t="s">
        <v>170</v>
      </c>
      <c r="G16" s="12" t="s">
        <v>94</v>
      </c>
      <c r="H16" s="17" t="s">
        <v>109</v>
      </c>
      <c r="I16" s="11" t="s">
        <v>107</v>
      </c>
      <c r="J16" s="27" t="s">
        <v>171</v>
      </c>
      <c r="K16" s="29" t="s">
        <v>172</v>
      </c>
      <c r="L16" s="12">
        <v>2</v>
      </c>
      <c r="M16" s="5">
        <v>3</v>
      </c>
      <c r="N16" s="13">
        <f t="shared" si="0"/>
        <v>6</v>
      </c>
      <c r="O16" s="14" t="str">
        <f t="shared" ref="O16:O28" si="3">IF(AND(N16&gt;9,N16&lt;21),"ALTO",IF(AND(N16&gt;23),"MUY ALTO",IF(AND(N16&gt;5,N16&lt;9),"MEDIO","BAJO")))</f>
        <v>MEDIO</v>
      </c>
      <c r="P16" s="12">
        <v>10</v>
      </c>
      <c r="Q16" s="11">
        <f t="shared" si="1"/>
        <v>60</v>
      </c>
      <c r="R16" s="15" t="str">
        <f t="shared" ref="R16:R28" si="4">IF(AND(Q16&gt;149,Q16&lt;501),"Nivel 2",IF(AND(Q16&gt;599),"Nivel 1",IF(AND(Q16&gt;39,Q16&lt;121),"Nivel 3","Nivel 4")))</f>
        <v>Nivel 3</v>
      </c>
      <c r="S16" s="16" t="str">
        <f t="shared" si="2"/>
        <v>Aceptable</v>
      </c>
      <c r="T16" s="12">
        <v>1</v>
      </c>
      <c r="U16" s="30" t="s">
        <v>128</v>
      </c>
      <c r="V16" s="5" t="s">
        <v>120</v>
      </c>
      <c r="W16" s="6" t="s">
        <v>120</v>
      </c>
      <c r="X16" s="25" t="s">
        <v>173</v>
      </c>
      <c r="Y16" s="26" t="s">
        <v>174</v>
      </c>
      <c r="Z16" s="23" t="s">
        <v>108</v>
      </c>
    </row>
    <row r="17" spans="1:26" ht="93.75" customHeight="1" thickBot="1">
      <c r="A17" s="247"/>
      <c r="B17" s="249"/>
      <c r="C17" s="247"/>
      <c r="D17" s="269"/>
      <c r="E17" s="267"/>
      <c r="F17" s="25" t="s">
        <v>129</v>
      </c>
      <c r="G17" s="12" t="s">
        <v>92</v>
      </c>
      <c r="H17" s="25" t="s">
        <v>130</v>
      </c>
      <c r="I17" s="25" t="s">
        <v>131</v>
      </c>
      <c r="J17" s="28" t="s">
        <v>110</v>
      </c>
      <c r="K17" s="28" t="s">
        <v>139</v>
      </c>
      <c r="L17" s="12">
        <v>2</v>
      </c>
      <c r="M17" s="5">
        <v>2</v>
      </c>
      <c r="N17" s="13">
        <f t="shared" si="0"/>
        <v>4</v>
      </c>
      <c r="O17" s="14" t="str">
        <f>IF(AND(N17&gt;9,N17&lt;21),"ALTO",IF(AND(N17&gt;23),"MUY ALTO",IF(AND(N17&gt;5,N17&lt;9),"MEDIO","BAJO")))</f>
        <v>BAJO</v>
      </c>
      <c r="P17" s="12">
        <v>10</v>
      </c>
      <c r="Q17" s="11">
        <f t="shared" si="1"/>
        <v>40</v>
      </c>
      <c r="R17" s="15" t="str">
        <f>IF(AND(Q17&gt;149,Q17&lt;501),"Nivel 2",IF(AND(Q17&gt;599),"Nivel 1",IF(AND(Q17&gt;39,Q17&lt;121),"Nivel 3","Nivel 4")))</f>
        <v>Nivel 3</v>
      </c>
      <c r="S17" s="16" t="str">
        <f t="shared" si="2"/>
        <v>Aceptable</v>
      </c>
      <c r="T17" s="12">
        <v>1</v>
      </c>
      <c r="U17" s="30" t="s">
        <v>175</v>
      </c>
      <c r="V17" s="5" t="s">
        <v>120</v>
      </c>
      <c r="W17" s="6" t="s">
        <v>120</v>
      </c>
      <c r="X17" s="31" t="s">
        <v>120</v>
      </c>
      <c r="Y17" s="32" t="s">
        <v>111</v>
      </c>
      <c r="Z17" s="31" t="s">
        <v>120</v>
      </c>
    </row>
    <row r="18" spans="1:26" ht="150.75" customHeight="1" thickBot="1">
      <c r="A18" s="247"/>
      <c r="B18" s="249"/>
      <c r="C18" s="247"/>
      <c r="D18" s="269"/>
      <c r="E18" s="267"/>
      <c r="F18" s="25" t="s">
        <v>132</v>
      </c>
      <c r="G18" s="12" t="s">
        <v>95</v>
      </c>
      <c r="H18" s="31" t="s">
        <v>112</v>
      </c>
      <c r="I18" s="31" t="s">
        <v>120</v>
      </c>
      <c r="J18" s="33" t="s">
        <v>120</v>
      </c>
      <c r="K18" s="34" t="s">
        <v>176</v>
      </c>
      <c r="L18" s="12">
        <v>2</v>
      </c>
      <c r="M18" s="5">
        <v>3</v>
      </c>
      <c r="N18" s="13">
        <f t="shared" si="0"/>
        <v>6</v>
      </c>
      <c r="O18" s="14" t="str">
        <f t="shared" si="3"/>
        <v>MEDIO</v>
      </c>
      <c r="P18" s="12">
        <v>10</v>
      </c>
      <c r="Q18" s="11">
        <f t="shared" si="1"/>
        <v>60</v>
      </c>
      <c r="R18" s="15" t="str">
        <f t="shared" si="4"/>
        <v>Nivel 3</v>
      </c>
      <c r="S18" s="16" t="str">
        <f t="shared" si="2"/>
        <v>Aceptable</v>
      </c>
      <c r="T18" s="12">
        <v>1</v>
      </c>
      <c r="U18" s="30" t="s">
        <v>177</v>
      </c>
      <c r="V18" s="5" t="s">
        <v>120</v>
      </c>
      <c r="W18" s="6" t="s">
        <v>120</v>
      </c>
      <c r="X18" s="31" t="s">
        <v>120</v>
      </c>
      <c r="Y18" s="32" t="s">
        <v>113</v>
      </c>
      <c r="Z18" s="31" t="s">
        <v>120</v>
      </c>
    </row>
    <row r="19" spans="1:26" ht="148.5" customHeight="1" thickBot="1">
      <c r="A19" s="247"/>
      <c r="B19" s="249"/>
      <c r="C19" s="247"/>
      <c r="D19" s="269"/>
      <c r="E19" s="267"/>
      <c r="F19" s="25" t="s">
        <v>133</v>
      </c>
      <c r="G19" s="12" t="s">
        <v>95</v>
      </c>
      <c r="H19" s="25" t="s">
        <v>178</v>
      </c>
      <c r="I19" s="31" t="s">
        <v>120</v>
      </c>
      <c r="J19" s="33" t="s">
        <v>120</v>
      </c>
      <c r="K19" s="34" t="s">
        <v>146</v>
      </c>
      <c r="L19" s="12">
        <v>2</v>
      </c>
      <c r="M19" s="5">
        <v>3</v>
      </c>
      <c r="N19" s="13">
        <f t="shared" si="0"/>
        <v>6</v>
      </c>
      <c r="O19" s="14" t="str">
        <f t="shared" si="3"/>
        <v>MEDIO</v>
      </c>
      <c r="P19" s="12">
        <v>10</v>
      </c>
      <c r="Q19" s="11">
        <f t="shared" si="1"/>
        <v>60</v>
      </c>
      <c r="R19" s="15" t="str">
        <f t="shared" si="4"/>
        <v>Nivel 3</v>
      </c>
      <c r="S19" s="16" t="str">
        <f t="shared" si="2"/>
        <v>Aceptable</v>
      </c>
      <c r="T19" s="12">
        <v>1</v>
      </c>
      <c r="U19" s="30" t="s">
        <v>177</v>
      </c>
      <c r="V19" s="5" t="s">
        <v>120</v>
      </c>
      <c r="W19" s="6" t="s">
        <v>120</v>
      </c>
      <c r="X19" s="31" t="s">
        <v>120</v>
      </c>
      <c r="Y19" s="32" t="s">
        <v>141</v>
      </c>
      <c r="Z19" s="31" t="s">
        <v>120</v>
      </c>
    </row>
    <row r="20" spans="1:26" ht="163.5" customHeight="1" thickBot="1">
      <c r="A20" s="247"/>
      <c r="B20" s="249"/>
      <c r="C20" s="247"/>
      <c r="D20" s="269"/>
      <c r="E20" s="267"/>
      <c r="F20" s="25" t="s">
        <v>134</v>
      </c>
      <c r="G20" s="12" t="s">
        <v>95</v>
      </c>
      <c r="H20" s="31" t="s">
        <v>137</v>
      </c>
      <c r="I20" s="31" t="s">
        <v>120</v>
      </c>
      <c r="J20" s="33" t="s">
        <v>120</v>
      </c>
      <c r="K20" s="34" t="s">
        <v>144</v>
      </c>
      <c r="L20" s="12">
        <v>2</v>
      </c>
      <c r="M20" s="5">
        <v>2</v>
      </c>
      <c r="N20" s="13">
        <f t="shared" si="0"/>
        <v>4</v>
      </c>
      <c r="O20" s="14" t="str">
        <f t="shared" si="3"/>
        <v>BAJO</v>
      </c>
      <c r="P20" s="12">
        <v>25</v>
      </c>
      <c r="Q20" s="11">
        <f t="shared" si="1"/>
        <v>100</v>
      </c>
      <c r="R20" s="15" t="str">
        <f t="shared" si="4"/>
        <v>Nivel 3</v>
      </c>
      <c r="S20" s="16" t="str">
        <f t="shared" si="2"/>
        <v>Aceptable</v>
      </c>
      <c r="T20" s="12">
        <v>1</v>
      </c>
      <c r="U20" s="30" t="s">
        <v>177</v>
      </c>
      <c r="V20" s="5" t="s">
        <v>120</v>
      </c>
      <c r="W20" s="6" t="s">
        <v>120</v>
      </c>
      <c r="X20" s="31" t="s">
        <v>120</v>
      </c>
      <c r="Y20" s="32" t="s">
        <v>141</v>
      </c>
      <c r="Z20" s="31" t="s">
        <v>120</v>
      </c>
    </row>
    <row r="21" spans="1:26" ht="162.75" customHeight="1" thickBot="1">
      <c r="A21" s="247"/>
      <c r="B21" s="249"/>
      <c r="C21" s="247"/>
      <c r="D21" s="269"/>
      <c r="E21" s="267"/>
      <c r="F21" s="25" t="s">
        <v>135</v>
      </c>
      <c r="G21" s="12" t="s">
        <v>95</v>
      </c>
      <c r="H21" s="31" t="s">
        <v>138</v>
      </c>
      <c r="I21" s="31" t="s">
        <v>120</v>
      </c>
      <c r="J21" s="33" t="s">
        <v>120</v>
      </c>
      <c r="K21" s="34" t="s">
        <v>143</v>
      </c>
      <c r="L21" s="12">
        <v>2</v>
      </c>
      <c r="M21" s="5">
        <v>2</v>
      </c>
      <c r="N21" s="13">
        <f t="shared" si="0"/>
        <v>4</v>
      </c>
      <c r="O21" s="14" t="str">
        <f t="shared" si="3"/>
        <v>BAJO</v>
      </c>
      <c r="P21" s="12">
        <v>25</v>
      </c>
      <c r="Q21" s="11">
        <f t="shared" si="1"/>
        <v>100</v>
      </c>
      <c r="R21" s="15" t="str">
        <f t="shared" si="4"/>
        <v>Nivel 3</v>
      </c>
      <c r="S21" s="16" t="str">
        <f t="shared" si="2"/>
        <v>Aceptable</v>
      </c>
      <c r="T21" s="12">
        <v>1</v>
      </c>
      <c r="U21" s="30" t="s">
        <v>177</v>
      </c>
      <c r="V21" s="20" t="s">
        <v>145</v>
      </c>
      <c r="W21" s="20" t="s">
        <v>120</v>
      </c>
      <c r="X21" s="31" t="s">
        <v>120</v>
      </c>
      <c r="Y21" s="32" t="s">
        <v>141</v>
      </c>
      <c r="Z21" s="31" t="s">
        <v>120</v>
      </c>
    </row>
    <row r="22" spans="1:26" ht="153" customHeight="1" thickBot="1">
      <c r="A22" s="247"/>
      <c r="B22" s="249"/>
      <c r="C22" s="247"/>
      <c r="D22" s="269"/>
      <c r="E22" s="267"/>
      <c r="F22" s="25" t="s">
        <v>136</v>
      </c>
      <c r="G22" s="12" t="s">
        <v>95</v>
      </c>
      <c r="H22" s="31" t="s">
        <v>140</v>
      </c>
      <c r="I22" s="31" t="s">
        <v>120</v>
      </c>
      <c r="J22" s="33" t="s">
        <v>120</v>
      </c>
      <c r="K22" s="34" t="s">
        <v>142</v>
      </c>
      <c r="L22" s="12">
        <v>2</v>
      </c>
      <c r="M22" s="5">
        <v>2</v>
      </c>
      <c r="N22" s="13">
        <f t="shared" si="0"/>
        <v>4</v>
      </c>
      <c r="O22" s="14" t="str">
        <f t="shared" si="3"/>
        <v>BAJO</v>
      </c>
      <c r="P22" s="12">
        <v>25</v>
      </c>
      <c r="Q22" s="11">
        <f t="shared" si="1"/>
        <v>100</v>
      </c>
      <c r="R22" s="15" t="str">
        <f t="shared" si="4"/>
        <v>Nivel 3</v>
      </c>
      <c r="S22" s="16" t="str">
        <f t="shared" si="2"/>
        <v>Aceptable</v>
      </c>
      <c r="T22" s="12">
        <v>1</v>
      </c>
      <c r="U22" s="30" t="s">
        <v>177</v>
      </c>
      <c r="V22" s="5" t="s">
        <v>120</v>
      </c>
      <c r="W22" s="6" t="s">
        <v>120</v>
      </c>
      <c r="X22" s="31" t="s">
        <v>120</v>
      </c>
      <c r="Y22" s="32" t="s">
        <v>141</v>
      </c>
      <c r="Z22" s="31" t="s">
        <v>120</v>
      </c>
    </row>
    <row r="23" spans="1:26" ht="136.5" customHeight="1" thickBot="1">
      <c r="A23" s="247"/>
      <c r="B23" s="249"/>
      <c r="C23" s="247"/>
      <c r="D23" s="269"/>
      <c r="E23" s="267"/>
      <c r="F23" s="25" t="s">
        <v>149</v>
      </c>
      <c r="G23" s="12" t="s">
        <v>98</v>
      </c>
      <c r="H23" s="31" t="s">
        <v>179</v>
      </c>
      <c r="I23" s="31" t="s">
        <v>150</v>
      </c>
      <c r="J23" s="33" t="s">
        <v>120</v>
      </c>
      <c r="K23" s="35" t="s">
        <v>151</v>
      </c>
      <c r="L23" s="12">
        <v>2</v>
      </c>
      <c r="M23" s="5">
        <v>3</v>
      </c>
      <c r="N23" s="13">
        <f t="shared" si="0"/>
        <v>6</v>
      </c>
      <c r="O23" s="14" t="str">
        <f t="shared" si="3"/>
        <v>MEDIO</v>
      </c>
      <c r="P23" s="12">
        <v>10</v>
      </c>
      <c r="Q23" s="11">
        <f t="shared" si="1"/>
        <v>60</v>
      </c>
      <c r="R23" s="15" t="str">
        <f t="shared" si="4"/>
        <v>Nivel 3</v>
      </c>
      <c r="S23" s="16" t="str">
        <f t="shared" si="2"/>
        <v>Aceptable</v>
      </c>
      <c r="T23" s="12">
        <v>1</v>
      </c>
      <c r="U23" s="30" t="s">
        <v>152</v>
      </c>
      <c r="V23" s="31" t="s">
        <v>120</v>
      </c>
      <c r="W23" s="32" t="s">
        <v>120</v>
      </c>
      <c r="X23" s="31" t="s">
        <v>147</v>
      </c>
      <c r="Y23" s="26" t="s">
        <v>148</v>
      </c>
      <c r="Z23" s="25" t="s">
        <v>120</v>
      </c>
    </row>
    <row r="24" spans="1:26" ht="147.75" customHeight="1" thickBot="1">
      <c r="A24" s="247"/>
      <c r="B24" s="249"/>
      <c r="C24" s="247"/>
      <c r="D24" s="269"/>
      <c r="E24" s="267"/>
      <c r="F24" s="25" t="s">
        <v>187</v>
      </c>
      <c r="G24" s="12" t="s">
        <v>98</v>
      </c>
      <c r="H24" s="25" t="s">
        <v>188</v>
      </c>
      <c r="I24" s="31" t="s">
        <v>189</v>
      </c>
      <c r="J24" s="33" t="s">
        <v>190</v>
      </c>
      <c r="K24" s="35" t="s">
        <v>191</v>
      </c>
      <c r="L24" s="12">
        <v>2</v>
      </c>
      <c r="M24" s="5">
        <v>3</v>
      </c>
      <c r="N24" s="13">
        <f t="shared" si="0"/>
        <v>6</v>
      </c>
      <c r="O24" s="14" t="str">
        <f t="shared" si="3"/>
        <v>MEDIO</v>
      </c>
      <c r="P24" s="12">
        <v>10</v>
      </c>
      <c r="Q24" s="11">
        <f t="shared" si="1"/>
        <v>60</v>
      </c>
      <c r="R24" s="15" t="str">
        <f t="shared" si="4"/>
        <v>Nivel 3</v>
      </c>
      <c r="S24" s="16" t="str">
        <f t="shared" si="2"/>
        <v>Aceptable</v>
      </c>
      <c r="T24" s="12">
        <v>1</v>
      </c>
      <c r="U24" s="30" t="s">
        <v>205</v>
      </c>
      <c r="V24" s="31" t="s">
        <v>120</v>
      </c>
      <c r="W24" s="32" t="s">
        <v>120</v>
      </c>
      <c r="X24" s="31" t="s">
        <v>192</v>
      </c>
      <c r="Y24" s="26" t="s">
        <v>206</v>
      </c>
      <c r="Z24" s="25" t="s">
        <v>120</v>
      </c>
    </row>
    <row r="25" spans="1:26" ht="123" customHeight="1" thickBot="1">
      <c r="A25" s="247"/>
      <c r="B25" s="249"/>
      <c r="C25" s="247"/>
      <c r="D25" s="269"/>
      <c r="E25" s="267"/>
      <c r="F25" s="25" t="s">
        <v>201</v>
      </c>
      <c r="G25" s="12" t="s">
        <v>98</v>
      </c>
      <c r="H25" s="25" t="s">
        <v>202</v>
      </c>
      <c r="I25" s="31" t="s">
        <v>120</v>
      </c>
      <c r="J25" s="33" t="s">
        <v>120</v>
      </c>
      <c r="K25" s="35" t="s">
        <v>203</v>
      </c>
      <c r="L25" s="12">
        <v>2</v>
      </c>
      <c r="M25" s="5">
        <v>3</v>
      </c>
      <c r="N25" s="13">
        <f t="shared" si="0"/>
        <v>6</v>
      </c>
      <c r="O25" s="14" t="str">
        <f t="shared" si="3"/>
        <v>MEDIO</v>
      </c>
      <c r="P25" s="12">
        <v>25</v>
      </c>
      <c r="Q25" s="11">
        <f t="shared" si="1"/>
        <v>150</v>
      </c>
      <c r="R25" s="15" t="str">
        <f t="shared" si="4"/>
        <v>Nivel 2</v>
      </c>
      <c r="S25" s="16" t="str">
        <f t="shared" si="2"/>
        <v>No Aceptable o Aceptable con control específico</v>
      </c>
      <c r="T25" s="12">
        <v>1</v>
      </c>
      <c r="U25" s="30" t="s">
        <v>204</v>
      </c>
      <c r="V25" s="31" t="s">
        <v>120</v>
      </c>
      <c r="W25" s="32" t="s">
        <v>120</v>
      </c>
      <c r="X25" s="31" t="s">
        <v>120</v>
      </c>
      <c r="Y25" s="26" t="s">
        <v>203</v>
      </c>
      <c r="Z25" s="25" t="s">
        <v>120</v>
      </c>
    </row>
    <row r="26" spans="1:26" ht="109.5" customHeight="1" thickBot="1">
      <c r="A26" s="247"/>
      <c r="B26" s="249"/>
      <c r="C26" s="247"/>
      <c r="D26" s="269"/>
      <c r="E26" s="267"/>
      <c r="F26" s="17" t="s">
        <v>119</v>
      </c>
      <c r="G26" s="12" t="s">
        <v>123</v>
      </c>
      <c r="H26" s="25" t="s">
        <v>153</v>
      </c>
      <c r="I26" s="11" t="s">
        <v>120</v>
      </c>
      <c r="J26" s="26" t="s">
        <v>154</v>
      </c>
      <c r="K26" s="25" t="s">
        <v>121</v>
      </c>
      <c r="L26" s="12">
        <v>2</v>
      </c>
      <c r="M26" s="5">
        <v>3</v>
      </c>
      <c r="N26" s="13">
        <f t="shared" si="0"/>
        <v>6</v>
      </c>
      <c r="O26" s="14" t="str">
        <f t="shared" si="3"/>
        <v>MEDIO</v>
      </c>
      <c r="P26" s="12">
        <v>10</v>
      </c>
      <c r="Q26" s="11">
        <f t="shared" si="1"/>
        <v>60</v>
      </c>
      <c r="R26" s="15" t="str">
        <f t="shared" si="4"/>
        <v>Nivel 3</v>
      </c>
      <c r="S26" s="16" t="str">
        <f t="shared" si="2"/>
        <v>Aceptable</v>
      </c>
      <c r="T26" s="12">
        <v>1</v>
      </c>
      <c r="U26" s="30" t="s">
        <v>155</v>
      </c>
      <c r="V26" s="31" t="s">
        <v>120</v>
      </c>
      <c r="W26" s="32" t="s">
        <v>120</v>
      </c>
      <c r="X26" s="31" t="s">
        <v>122</v>
      </c>
      <c r="Y26" s="32" t="s">
        <v>156</v>
      </c>
      <c r="Z26" s="31" t="s">
        <v>120</v>
      </c>
    </row>
    <row r="27" spans="1:26" ht="111" customHeight="1" thickBot="1">
      <c r="A27" s="247"/>
      <c r="B27" s="249"/>
      <c r="C27" s="247"/>
      <c r="D27" s="269"/>
      <c r="E27" s="267"/>
      <c r="F27" s="17" t="s">
        <v>124</v>
      </c>
      <c r="G27" s="12" t="s">
        <v>123</v>
      </c>
      <c r="H27" s="17" t="s">
        <v>157</v>
      </c>
      <c r="I27" s="11" t="s">
        <v>120</v>
      </c>
      <c r="J27" s="12" t="s">
        <v>120</v>
      </c>
      <c r="K27" s="17" t="s">
        <v>121</v>
      </c>
      <c r="L27" s="12">
        <v>2</v>
      </c>
      <c r="M27" s="5">
        <v>3</v>
      </c>
      <c r="N27" s="13">
        <f t="shared" si="0"/>
        <v>6</v>
      </c>
      <c r="O27" s="14" t="str">
        <f t="shared" si="3"/>
        <v>MEDIO</v>
      </c>
      <c r="P27" s="12">
        <v>10</v>
      </c>
      <c r="Q27" s="11">
        <f t="shared" si="1"/>
        <v>60</v>
      </c>
      <c r="R27" s="15" t="str">
        <f t="shared" si="4"/>
        <v>Nivel 3</v>
      </c>
      <c r="S27" s="16" t="str">
        <f t="shared" si="2"/>
        <v>Aceptable</v>
      </c>
      <c r="T27" s="12">
        <v>1</v>
      </c>
      <c r="U27" s="30" t="s">
        <v>125</v>
      </c>
      <c r="V27" s="31" t="s">
        <v>120</v>
      </c>
      <c r="W27" s="32" t="s">
        <v>120</v>
      </c>
      <c r="X27" s="31" t="s">
        <v>122</v>
      </c>
      <c r="Y27" s="32" t="s">
        <v>156</v>
      </c>
      <c r="Z27" s="31" t="s">
        <v>120</v>
      </c>
    </row>
    <row r="28" spans="1:26" ht="138" customHeight="1">
      <c r="A28" s="247"/>
      <c r="B28" s="249"/>
      <c r="C28" s="247"/>
      <c r="D28" s="269"/>
      <c r="E28" s="267"/>
      <c r="F28" s="17" t="s">
        <v>180</v>
      </c>
      <c r="G28" s="12" t="s">
        <v>123</v>
      </c>
      <c r="H28" s="25" t="s">
        <v>158</v>
      </c>
      <c r="I28" s="31" t="s">
        <v>161</v>
      </c>
      <c r="J28" s="32" t="s">
        <v>18</v>
      </c>
      <c r="K28" s="25" t="s">
        <v>121</v>
      </c>
      <c r="L28" s="12">
        <v>6</v>
      </c>
      <c r="M28" s="5">
        <v>3</v>
      </c>
      <c r="N28" s="13">
        <f t="shared" si="0"/>
        <v>18</v>
      </c>
      <c r="O28" s="14" t="str">
        <f t="shared" si="3"/>
        <v>ALTO</v>
      </c>
      <c r="P28" s="12">
        <v>25</v>
      </c>
      <c r="Q28" s="11">
        <f t="shared" si="1"/>
        <v>450</v>
      </c>
      <c r="R28" s="15" t="str">
        <f t="shared" si="4"/>
        <v>Nivel 2</v>
      </c>
      <c r="S28" s="16" t="str">
        <f t="shared" si="2"/>
        <v>No Aceptable o Aceptable con control específico</v>
      </c>
      <c r="T28" s="12">
        <v>1</v>
      </c>
      <c r="U28" s="30" t="s">
        <v>160</v>
      </c>
      <c r="V28" s="31" t="s">
        <v>120</v>
      </c>
      <c r="W28" s="32" t="s">
        <v>120</v>
      </c>
      <c r="X28" s="31" t="s">
        <v>122</v>
      </c>
      <c r="Y28" s="32" t="s">
        <v>156</v>
      </c>
      <c r="Z28" s="31" t="s">
        <v>120</v>
      </c>
    </row>
    <row r="29" spans="1:26" ht="13.5" thickBot="1"/>
    <row r="30" spans="1:26" ht="73.5" customHeight="1" thickBot="1">
      <c r="D30" s="19" t="s">
        <v>101</v>
      </c>
      <c r="E30" s="252" t="s">
        <v>212</v>
      </c>
      <c r="F30" s="253"/>
      <c r="G30" s="253"/>
      <c r="H30" s="253"/>
      <c r="I30" s="253"/>
      <c r="J30" s="253"/>
      <c r="K30" s="253"/>
      <c r="L30" s="253"/>
      <c r="M30" s="253"/>
      <c r="N30" s="253"/>
      <c r="O30" s="253"/>
      <c r="P30" s="253"/>
      <c r="Q30" s="253"/>
      <c r="R30" s="254"/>
      <c r="S30" s="18" t="s">
        <v>287</v>
      </c>
      <c r="U30" s="18" t="s">
        <v>288</v>
      </c>
    </row>
  </sheetData>
  <mergeCells count="25">
    <mergeCell ref="A12:A28"/>
    <mergeCell ref="B12:B28"/>
    <mergeCell ref="C12:C28"/>
    <mergeCell ref="D12:D28"/>
    <mergeCell ref="E12:E28"/>
    <mergeCell ref="E30:R30"/>
    <mergeCell ref="S9:S10"/>
    <mergeCell ref="T9:U10"/>
    <mergeCell ref="V9:Z9"/>
    <mergeCell ref="V10:V11"/>
    <mergeCell ref="W10:W11"/>
    <mergeCell ref="X10:X11"/>
    <mergeCell ref="Y10:Y11"/>
    <mergeCell ref="Z10:Z11"/>
    <mergeCell ref="L9:R10"/>
    <mergeCell ref="A1:Z7"/>
    <mergeCell ref="A8:Z8"/>
    <mergeCell ref="A9:A11"/>
    <mergeCell ref="B9:B11"/>
    <mergeCell ref="C9:C11"/>
    <mergeCell ref="D9:D11"/>
    <mergeCell ref="E9:E11"/>
    <mergeCell ref="F9:G10"/>
    <mergeCell ref="H9:H11"/>
    <mergeCell ref="I9:K10"/>
  </mergeCells>
  <conditionalFormatting sqref="O12:O28">
    <cfRule type="containsText" dxfId="29" priority="8" operator="containsText" text="MUY ALTO">
      <formula>NOT(ISERROR(SEARCH("MUY ALTO",O12)))</formula>
    </cfRule>
    <cfRule type="containsText" dxfId="28" priority="9" operator="containsText" text="ALTO">
      <formula>NOT(ISERROR(SEARCH("ALTO",O12)))</formula>
    </cfRule>
    <cfRule type="containsText" dxfId="27" priority="10" operator="containsText" text="MEDIO">
      <formula>NOT(ISERROR(SEARCH("MEDIO",O12)))</formula>
    </cfRule>
    <cfRule type="containsText" dxfId="26" priority="11" operator="containsText" text="BAJO">
      <formula>NOT(ISERROR(SEARCH("BAJO",O12)))</formula>
    </cfRule>
  </conditionalFormatting>
  <conditionalFormatting sqref="R12:R28">
    <cfRule type="containsText" dxfId="25" priority="1" operator="containsText" text="Nivel 3">
      <formula>NOT(ISERROR(SEARCH("Nivel 3",R12)))</formula>
    </cfRule>
    <cfRule type="containsText" dxfId="24" priority="2" operator="containsText" text="Nivel 2">
      <formula>NOT(ISERROR(SEARCH("Nivel 2",R12)))</formula>
    </cfRule>
    <cfRule type="containsText" dxfId="23" priority="3" operator="containsText" text="Nivel 4">
      <formula>NOT(ISERROR(SEARCH("Nivel 4",R12)))</formula>
    </cfRule>
    <cfRule type="containsText" priority="4" operator="containsText" text="Nivel 4">
      <formula>NOT(ISERROR(SEARCH("Nivel 4",R12)))</formula>
    </cfRule>
    <cfRule type="containsText" dxfId="22" priority="5" operator="containsText" text="Nivel 3">
      <formula>NOT(ISERROR(SEARCH("Nivel 3",R12)))</formula>
    </cfRule>
    <cfRule type="containsText" dxfId="21" priority="6" operator="containsText" text="Nivel 3">
      <formula>NOT(ISERROR(SEARCH("Nivel 3",R12)))</formula>
    </cfRule>
    <cfRule type="containsText" dxfId="20" priority="7" operator="containsText" text="Nivel 1">
      <formula>NOT(ISERROR(SEARCH("Nivel 1",R12)))</formula>
    </cfRule>
  </conditionalFormatting>
  <dataValidations count="4">
    <dataValidation type="list" allowBlank="1" showInputMessage="1" showErrorMessage="1" sqref="L12:L28">
      <formula1>ND</formula1>
    </dataValidation>
    <dataValidation type="list" allowBlank="1" showInputMessage="1" showErrorMessage="1" sqref="M12:M28">
      <formula1>NE</formula1>
    </dataValidation>
    <dataValidation type="list" allowBlank="1" showInputMessage="1" showErrorMessage="1" sqref="P12:P28">
      <formula1>NC</formula1>
    </dataValidation>
    <dataValidation type="list" allowBlank="1" showInputMessage="1" showErrorMessage="1" sqref="G12:G28">
      <formula1>ri</formula1>
    </dataValidation>
  </dataValidations>
  <pageMargins left="0.3" right="0.13" top="0.28000000000000003" bottom="0.39" header="0.31496062992125984" footer="0.31496062992125984"/>
  <pageSetup scale="30" orientation="landscape" r:id="rId1"/>
  <drawing r:id="rId2"/>
</worksheet>
</file>

<file path=xl/worksheets/sheet12.xml><?xml version="1.0" encoding="utf-8"?>
<worksheet xmlns="http://schemas.openxmlformats.org/spreadsheetml/2006/main" xmlns:r="http://schemas.openxmlformats.org/officeDocument/2006/relationships">
  <dimension ref="A1:Z39"/>
  <sheetViews>
    <sheetView view="pageBreakPreview" topLeftCell="D35" zoomScale="70" zoomScaleNormal="50" zoomScaleSheetLayoutView="70" workbookViewId="0">
      <selection activeCell="S39" sqref="S39:U39"/>
    </sheetView>
  </sheetViews>
  <sheetFormatPr baseColWidth="10" defaultRowHeight="12.75"/>
  <cols>
    <col min="1" max="1" width="3.42578125" style="18" bestFit="1" customWidth="1"/>
    <col min="2" max="2" width="3.5703125" style="18" bestFit="1" customWidth="1"/>
    <col min="3" max="3" width="20" style="18" bestFit="1" customWidth="1"/>
    <col min="4" max="4" width="6.85546875" style="18" bestFit="1" customWidth="1"/>
    <col min="5" max="5" width="3.140625" style="18" bestFit="1" customWidth="1"/>
    <col min="6" max="6" width="29.28515625" style="18" bestFit="1" customWidth="1"/>
    <col min="7" max="7" width="24" style="18" bestFit="1" customWidth="1"/>
    <col min="8" max="8" width="25.85546875" style="18" bestFit="1" customWidth="1"/>
    <col min="9" max="9" width="21.140625" style="18" bestFit="1" customWidth="1"/>
    <col min="10" max="10" width="18.5703125" style="18" bestFit="1" customWidth="1"/>
    <col min="11" max="11" width="20" style="18" bestFit="1" customWidth="1"/>
    <col min="12" max="13" width="3.28515625" style="18" bestFit="1" customWidth="1"/>
    <col min="14" max="14" width="4" style="18" bestFit="1" customWidth="1"/>
    <col min="15" max="15" width="9.5703125" style="18" bestFit="1" customWidth="1"/>
    <col min="16" max="16" width="4" style="18" bestFit="1" customWidth="1"/>
    <col min="17" max="17" width="5.5703125" style="18" bestFit="1" customWidth="1"/>
    <col min="18" max="18" width="8" style="18" customWidth="1"/>
    <col min="19" max="19" width="24.7109375" style="18" bestFit="1" customWidth="1"/>
    <col min="20" max="20" width="3.42578125" style="18" bestFit="1" customWidth="1"/>
    <col min="21" max="21" width="29.28515625" style="18" bestFit="1" customWidth="1"/>
    <col min="22" max="22" width="11.28515625" style="18" customWidth="1"/>
    <col min="23" max="23" width="10.140625" style="18" customWidth="1"/>
    <col min="24" max="24" width="24.85546875" style="18" customWidth="1"/>
    <col min="25" max="25" width="27.85546875" style="18" customWidth="1"/>
    <col min="26" max="26" width="10.28515625" style="18" customWidth="1"/>
    <col min="27" max="16384" width="11.42578125" style="18"/>
  </cols>
  <sheetData>
    <row r="1" spans="1:26" ht="12.75" customHeight="1">
      <c r="A1" s="271" t="s">
        <v>207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row>
    <row r="2" spans="1:26" ht="20.25" customHeight="1">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row>
    <row r="3" spans="1:26" ht="12.75" customHeigh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row>
    <row r="4" spans="1:26" ht="12.75" customHeight="1">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row>
    <row r="5" spans="1:26" ht="12.75" customHeigh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row>
    <row r="6" spans="1:26" ht="1.5" customHeight="1">
      <c r="A6" s="271"/>
      <c r="B6" s="271"/>
      <c r="C6" s="271"/>
      <c r="D6" s="271"/>
      <c r="E6" s="271"/>
      <c r="F6" s="271"/>
      <c r="G6" s="271"/>
      <c r="H6" s="271"/>
      <c r="I6" s="271"/>
      <c r="J6" s="271"/>
      <c r="K6" s="271"/>
      <c r="L6" s="271"/>
      <c r="M6" s="271"/>
      <c r="N6" s="271"/>
      <c r="O6" s="271"/>
      <c r="P6" s="271"/>
      <c r="Q6" s="271"/>
      <c r="R6" s="271"/>
      <c r="S6" s="271"/>
      <c r="T6" s="271"/>
      <c r="U6" s="271"/>
      <c r="V6" s="271"/>
      <c r="W6" s="271"/>
      <c r="X6" s="271"/>
      <c r="Y6" s="271"/>
      <c r="Z6" s="271"/>
    </row>
    <row r="7" spans="1:26" ht="12.75" hidden="1" customHeigh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row>
    <row r="8" spans="1:26" ht="25.5" customHeight="1" thickBot="1">
      <c r="A8" s="282" t="s">
        <v>0</v>
      </c>
      <c r="B8" s="282"/>
      <c r="C8" s="282"/>
      <c r="D8" s="282"/>
      <c r="E8" s="282"/>
      <c r="F8" s="282"/>
      <c r="G8" s="282"/>
      <c r="H8" s="282"/>
      <c r="I8" s="282"/>
      <c r="J8" s="282"/>
      <c r="K8" s="282"/>
      <c r="L8" s="282"/>
      <c r="M8" s="282"/>
      <c r="N8" s="282"/>
      <c r="O8" s="282"/>
      <c r="P8" s="282"/>
      <c r="Q8" s="282"/>
      <c r="R8" s="282"/>
      <c r="S8" s="282"/>
      <c r="T8" s="282"/>
      <c r="U8" s="282"/>
      <c r="V8" s="282"/>
      <c r="W8" s="282"/>
      <c r="X8" s="282"/>
      <c r="Y8" s="282"/>
      <c r="Z8" s="283"/>
    </row>
    <row r="9" spans="1:26" ht="73.5" customHeight="1" thickBot="1">
      <c r="A9" s="272" t="s">
        <v>8</v>
      </c>
      <c r="B9" s="264" t="s">
        <v>7</v>
      </c>
      <c r="C9" s="264" t="s">
        <v>6</v>
      </c>
      <c r="D9" s="264" t="s">
        <v>9</v>
      </c>
      <c r="E9" s="264" t="s">
        <v>10</v>
      </c>
      <c r="F9" s="255" t="s">
        <v>13</v>
      </c>
      <c r="G9" s="256"/>
      <c r="H9" s="264" t="s">
        <v>12</v>
      </c>
      <c r="I9" s="255" t="s">
        <v>17</v>
      </c>
      <c r="J9" s="259"/>
      <c r="K9" s="256"/>
      <c r="L9" s="255" t="s">
        <v>26</v>
      </c>
      <c r="M9" s="259"/>
      <c r="N9" s="259"/>
      <c r="O9" s="259"/>
      <c r="P9" s="259"/>
      <c r="Q9" s="259"/>
      <c r="R9" s="256"/>
      <c r="S9" s="276" t="s">
        <v>27</v>
      </c>
      <c r="T9" s="278"/>
      <c r="U9" s="279"/>
      <c r="V9" s="285" t="s">
        <v>2</v>
      </c>
      <c r="W9" s="286"/>
      <c r="X9" s="286"/>
      <c r="Y9" s="286"/>
      <c r="Z9" s="287"/>
    </row>
    <row r="10" spans="1:26" ht="13.5" customHeight="1" thickBot="1">
      <c r="A10" s="273"/>
      <c r="B10" s="265"/>
      <c r="C10" s="265"/>
      <c r="D10" s="265"/>
      <c r="E10" s="265"/>
      <c r="F10" s="257"/>
      <c r="G10" s="258"/>
      <c r="H10" s="265"/>
      <c r="I10" s="260"/>
      <c r="J10" s="261"/>
      <c r="K10" s="262"/>
      <c r="L10" s="257"/>
      <c r="M10" s="263"/>
      <c r="N10" s="263"/>
      <c r="O10" s="263"/>
      <c r="P10" s="263"/>
      <c r="Q10" s="263"/>
      <c r="R10" s="258"/>
      <c r="S10" s="277"/>
      <c r="T10" s="280"/>
      <c r="U10" s="281"/>
      <c r="V10" s="250" t="s">
        <v>3</v>
      </c>
      <c r="W10" s="250" t="s">
        <v>4</v>
      </c>
      <c r="X10" s="250" t="s">
        <v>5</v>
      </c>
      <c r="Y10" s="250" t="s">
        <v>100</v>
      </c>
      <c r="Z10" s="284" t="s">
        <v>1</v>
      </c>
    </row>
    <row r="11" spans="1:26" ht="121.5" customHeight="1" thickBot="1">
      <c r="A11" s="274"/>
      <c r="B11" s="265"/>
      <c r="C11" s="265"/>
      <c r="D11" s="265"/>
      <c r="E11" s="265"/>
      <c r="F11" s="43" t="s">
        <v>14</v>
      </c>
      <c r="G11" s="43" t="s">
        <v>15</v>
      </c>
      <c r="H11" s="275"/>
      <c r="I11" s="45" t="s">
        <v>16</v>
      </c>
      <c r="J11" s="45" t="s">
        <v>18</v>
      </c>
      <c r="K11" s="44" t="s">
        <v>19</v>
      </c>
      <c r="L11" s="43" t="s">
        <v>21</v>
      </c>
      <c r="M11" s="43" t="s">
        <v>22</v>
      </c>
      <c r="N11" s="43" t="s">
        <v>20</v>
      </c>
      <c r="O11" s="43" t="s">
        <v>23</v>
      </c>
      <c r="P11" s="43" t="s">
        <v>31</v>
      </c>
      <c r="Q11" s="43" t="s">
        <v>24</v>
      </c>
      <c r="R11" s="43" t="s">
        <v>25</v>
      </c>
      <c r="S11" s="43" t="s">
        <v>28</v>
      </c>
      <c r="T11" s="44" t="s">
        <v>29</v>
      </c>
      <c r="U11" s="4" t="s">
        <v>30</v>
      </c>
      <c r="V11" s="251"/>
      <c r="W11" s="251"/>
      <c r="X11" s="251"/>
      <c r="Y11" s="251"/>
      <c r="Z11" s="284"/>
    </row>
    <row r="12" spans="1:26" ht="156" customHeight="1" thickBot="1">
      <c r="A12" s="246" t="s">
        <v>214</v>
      </c>
      <c r="B12" s="248" t="s">
        <v>211</v>
      </c>
      <c r="C12" s="246" t="s">
        <v>215</v>
      </c>
      <c r="D12" s="268" t="s">
        <v>216</v>
      </c>
      <c r="E12" s="266" t="s">
        <v>102</v>
      </c>
      <c r="F12" s="23" t="s">
        <v>259</v>
      </c>
      <c r="G12" s="6" t="s">
        <v>93</v>
      </c>
      <c r="H12" s="20" t="s">
        <v>103</v>
      </c>
      <c r="I12" s="20" t="s">
        <v>104</v>
      </c>
      <c r="J12" s="21" t="s">
        <v>105</v>
      </c>
      <c r="K12" s="23" t="s">
        <v>106</v>
      </c>
      <c r="L12" s="6">
        <v>2</v>
      </c>
      <c r="M12" s="5">
        <v>4</v>
      </c>
      <c r="N12" s="7">
        <f t="shared" ref="N12:N37" si="0">L12*M12</f>
        <v>8</v>
      </c>
      <c r="O12" s="8" t="str">
        <f t="shared" ref="O12:O17" si="1">IF(AND(N12&gt;9,N12&lt;21),"ALTO",IF(AND(N12&gt;23),"MUY ALTO",IF(AND(N12&gt;5,N12&lt;9),"MEDIO","BAJO")))</f>
        <v>MEDIO</v>
      </c>
      <c r="P12" s="6">
        <v>10</v>
      </c>
      <c r="Q12" s="5">
        <f t="shared" ref="Q12:Q37" si="2">N12*P12</f>
        <v>80</v>
      </c>
      <c r="R12" s="9" t="str">
        <f t="shared" ref="R12:R17" si="3">IF(AND(Q12&gt;149,Q12&lt;501),"Nivel 2",IF(AND(Q12&gt;599),"Nivel 1",IF(AND(Q12&gt;39,Q12&lt;121),"Nivel 3","Nivel 4")))</f>
        <v>Nivel 3</v>
      </c>
      <c r="S12" s="10" t="str">
        <f t="shared" ref="S12:S37" si="4">IF(AND(Q12&gt;149,Q12&lt;501),"No Aceptable o Aceptable con control específico",IF(AND(Q12&gt;599),"No Aceptable",IF(AND(Q12&gt;39,Q12&lt;121),"Aceptable","Aceptable")))</f>
        <v>Aceptable</v>
      </c>
      <c r="T12" s="6">
        <v>20</v>
      </c>
      <c r="U12" s="22" t="s">
        <v>125</v>
      </c>
      <c r="V12" s="5" t="s">
        <v>120</v>
      </c>
      <c r="W12" s="6" t="s">
        <v>120</v>
      </c>
      <c r="X12" s="23" t="s">
        <v>126</v>
      </c>
      <c r="Y12" s="39" t="s">
        <v>127</v>
      </c>
      <c r="Z12" s="20" t="s">
        <v>120</v>
      </c>
    </row>
    <row r="13" spans="1:26" ht="146.25" customHeight="1" thickBot="1">
      <c r="A13" s="247"/>
      <c r="B13" s="249"/>
      <c r="C13" s="247"/>
      <c r="D13" s="269"/>
      <c r="E13" s="267"/>
      <c r="F13" s="35" t="s">
        <v>193</v>
      </c>
      <c r="G13" s="36" t="s">
        <v>93</v>
      </c>
      <c r="H13" s="35" t="s">
        <v>194</v>
      </c>
      <c r="I13" s="20" t="s">
        <v>197</v>
      </c>
      <c r="J13" s="21" t="s">
        <v>196</v>
      </c>
      <c r="K13" s="35" t="s">
        <v>198</v>
      </c>
      <c r="L13" s="36">
        <v>2</v>
      </c>
      <c r="M13" s="5">
        <v>3</v>
      </c>
      <c r="N13" s="7">
        <f t="shared" si="0"/>
        <v>6</v>
      </c>
      <c r="O13" s="8" t="str">
        <f t="shared" si="1"/>
        <v>MEDIO</v>
      </c>
      <c r="P13" s="6">
        <v>10</v>
      </c>
      <c r="Q13" s="5">
        <f t="shared" si="2"/>
        <v>60</v>
      </c>
      <c r="R13" s="9" t="str">
        <f t="shared" si="3"/>
        <v>Nivel 3</v>
      </c>
      <c r="S13" s="10" t="str">
        <f t="shared" si="4"/>
        <v>Aceptable</v>
      </c>
      <c r="T13" s="6">
        <v>20</v>
      </c>
      <c r="U13" s="22" t="s">
        <v>195</v>
      </c>
      <c r="V13" s="5" t="s">
        <v>120</v>
      </c>
      <c r="W13" s="6" t="s">
        <v>120</v>
      </c>
      <c r="X13" s="35" t="s">
        <v>199</v>
      </c>
      <c r="Y13" s="38" t="s">
        <v>200</v>
      </c>
      <c r="Z13" s="20" t="s">
        <v>120</v>
      </c>
    </row>
    <row r="14" spans="1:26" ht="177" customHeight="1" thickBot="1">
      <c r="A14" s="247"/>
      <c r="B14" s="249"/>
      <c r="C14" s="247"/>
      <c r="D14" s="269"/>
      <c r="E14" s="267"/>
      <c r="F14" s="35" t="s">
        <v>166</v>
      </c>
      <c r="G14" s="36" t="s">
        <v>93</v>
      </c>
      <c r="H14" s="35" t="s">
        <v>181</v>
      </c>
      <c r="I14" s="23" t="s">
        <v>182</v>
      </c>
      <c r="J14" s="39" t="s">
        <v>183</v>
      </c>
      <c r="K14" s="25" t="s">
        <v>184</v>
      </c>
      <c r="L14" s="36">
        <v>2</v>
      </c>
      <c r="M14" s="5">
        <v>4</v>
      </c>
      <c r="N14" s="7">
        <f t="shared" si="0"/>
        <v>8</v>
      </c>
      <c r="O14" s="8" t="str">
        <f t="shared" si="1"/>
        <v>MEDIO</v>
      </c>
      <c r="P14" s="36">
        <v>10</v>
      </c>
      <c r="Q14" s="5">
        <f t="shared" si="2"/>
        <v>80</v>
      </c>
      <c r="R14" s="9" t="str">
        <f t="shared" si="3"/>
        <v>Nivel 3</v>
      </c>
      <c r="S14" s="10" t="str">
        <f t="shared" si="4"/>
        <v>Aceptable</v>
      </c>
      <c r="T14" s="6">
        <v>20</v>
      </c>
      <c r="U14" s="22" t="s">
        <v>125</v>
      </c>
      <c r="V14" s="5" t="s">
        <v>120</v>
      </c>
      <c r="W14" s="6" t="s">
        <v>120</v>
      </c>
      <c r="X14" s="35" t="s">
        <v>185</v>
      </c>
      <c r="Y14" s="38" t="s">
        <v>186</v>
      </c>
      <c r="Z14" s="20" t="s">
        <v>120</v>
      </c>
    </row>
    <row r="15" spans="1:26" ht="114" customHeight="1" thickBot="1">
      <c r="A15" s="247"/>
      <c r="B15" s="249"/>
      <c r="C15" s="247"/>
      <c r="D15" s="269"/>
      <c r="E15" s="267"/>
      <c r="F15" s="35" t="s">
        <v>224</v>
      </c>
      <c r="G15" s="36" t="s">
        <v>93</v>
      </c>
      <c r="H15" s="35" t="s">
        <v>225</v>
      </c>
      <c r="I15" s="23" t="s">
        <v>120</v>
      </c>
      <c r="J15" s="39" t="s">
        <v>120</v>
      </c>
      <c r="K15" s="25" t="s">
        <v>226</v>
      </c>
      <c r="L15" s="36">
        <v>2</v>
      </c>
      <c r="M15" s="5">
        <v>3</v>
      </c>
      <c r="N15" s="7">
        <f t="shared" si="0"/>
        <v>6</v>
      </c>
      <c r="O15" s="8" t="str">
        <f t="shared" si="1"/>
        <v>MEDIO</v>
      </c>
      <c r="P15" s="36">
        <v>10</v>
      </c>
      <c r="Q15" s="5">
        <f t="shared" si="2"/>
        <v>60</v>
      </c>
      <c r="R15" s="9" t="str">
        <f t="shared" si="3"/>
        <v>Nivel 3</v>
      </c>
      <c r="S15" s="10" t="str">
        <f t="shared" si="4"/>
        <v>Aceptable</v>
      </c>
      <c r="T15" s="6">
        <v>20</v>
      </c>
      <c r="U15" s="22" t="s">
        <v>230</v>
      </c>
      <c r="V15" s="5" t="s">
        <v>222</v>
      </c>
      <c r="W15" s="6" t="s">
        <v>120</v>
      </c>
      <c r="X15" s="35" t="s">
        <v>229</v>
      </c>
      <c r="Y15" s="38" t="s">
        <v>227</v>
      </c>
      <c r="Z15" s="20" t="s">
        <v>228</v>
      </c>
    </row>
    <row r="16" spans="1:26" ht="74.25" customHeight="1" thickBot="1">
      <c r="A16" s="247"/>
      <c r="B16" s="249"/>
      <c r="C16" s="247"/>
      <c r="D16" s="269"/>
      <c r="E16" s="267"/>
      <c r="F16" s="35" t="s">
        <v>162</v>
      </c>
      <c r="G16" s="36" t="s">
        <v>93</v>
      </c>
      <c r="H16" s="35" t="s">
        <v>164</v>
      </c>
      <c r="I16" s="20" t="s">
        <v>167</v>
      </c>
      <c r="J16" s="21" t="s">
        <v>168</v>
      </c>
      <c r="K16" s="25" t="s">
        <v>163</v>
      </c>
      <c r="L16" s="36">
        <v>2</v>
      </c>
      <c r="M16" s="5">
        <v>3</v>
      </c>
      <c r="N16" s="7">
        <f t="shared" si="0"/>
        <v>6</v>
      </c>
      <c r="O16" s="8" t="str">
        <f t="shared" si="1"/>
        <v>MEDIO</v>
      </c>
      <c r="P16" s="36">
        <v>10</v>
      </c>
      <c r="Q16" s="5">
        <f t="shared" si="2"/>
        <v>60</v>
      </c>
      <c r="R16" s="9" t="str">
        <f t="shared" si="3"/>
        <v>Nivel 3</v>
      </c>
      <c r="S16" s="10" t="str">
        <f t="shared" si="4"/>
        <v>Aceptable</v>
      </c>
      <c r="T16" s="6">
        <v>20</v>
      </c>
      <c r="U16" s="22" t="s">
        <v>165</v>
      </c>
      <c r="V16" s="5" t="s">
        <v>120</v>
      </c>
      <c r="W16" s="6" t="s">
        <v>120</v>
      </c>
      <c r="X16" s="35" t="s">
        <v>169</v>
      </c>
      <c r="Y16" s="35" t="s">
        <v>169</v>
      </c>
      <c r="Z16" s="20" t="s">
        <v>120</v>
      </c>
    </row>
    <row r="17" spans="1:26" ht="129" customHeight="1" thickBot="1">
      <c r="A17" s="247"/>
      <c r="B17" s="249"/>
      <c r="C17" s="247"/>
      <c r="D17" s="269"/>
      <c r="E17" s="267"/>
      <c r="F17" s="35" t="s">
        <v>261</v>
      </c>
      <c r="G17" s="36" t="s">
        <v>94</v>
      </c>
      <c r="H17" s="35" t="s">
        <v>262</v>
      </c>
      <c r="I17" s="35" t="s">
        <v>263</v>
      </c>
      <c r="J17" s="58" t="s">
        <v>196</v>
      </c>
      <c r="K17" s="35" t="s">
        <v>264</v>
      </c>
      <c r="L17" s="36">
        <v>6</v>
      </c>
      <c r="M17" s="5">
        <v>3</v>
      </c>
      <c r="N17" s="7">
        <f t="shared" si="0"/>
        <v>18</v>
      </c>
      <c r="O17" s="8" t="str">
        <f t="shared" si="1"/>
        <v>ALTO</v>
      </c>
      <c r="P17" s="36">
        <v>25</v>
      </c>
      <c r="Q17" s="5">
        <f t="shared" si="2"/>
        <v>450</v>
      </c>
      <c r="R17" s="9" t="str">
        <f t="shared" si="3"/>
        <v>Nivel 2</v>
      </c>
      <c r="S17" s="10" t="str">
        <f t="shared" si="4"/>
        <v>No Aceptable o Aceptable con control específico</v>
      </c>
      <c r="T17" s="6">
        <v>20</v>
      </c>
      <c r="U17" s="57" t="s">
        <v>267</v>
      </c>
      <c r="V17" s="5" t="s">
        <v>120</v>
      </c>
      <c r="W17" s="6" t="s">
        <v>120</v>
      </c>
      <c r="X17" s="35" t="s">
        <v>265</v>
      </c>
      <c r="Y17" s="58" t="s">
        <v>266</v>
      </c>
      <c r="Z17" s="20" t="s">
        <v>228</v>
      </c>
    </row>
    <row r="18" spans="1:26" ht="96.75" customHeight="1" thickBot="1">
      <c r="A18" s="247"/>
      <c r="B18" s="249"/>
      <c r="C18" s="247"/>
      <c r="D18" s="269"/>
      <c r="E18" s="267"/>
      <c r="F18" s="25" t="s">
        <v>170</v>
      </c>
      <c r="G18" s="12" t="s">
        <v>94</v>
      </c>
      <c r="H18" s="17" t="s">
        <v>109</v>
      </c>
      <c r="I18" s="11" t="s">
        <v>107</v>
      </c>
      <c r="J18" s="30" t="s">
        <v>171</v>
      </c>
      <c r="K18" s="25" t="s">
        <v>172</v>
      </c>
      <c r="L18" s="12">
        <v>2</v>
      </c>
      <c r="M18" s="5">
        <v>3</v>
      </c>
      <c r="N18" s="13">
        <f t="shared" si="0"/>
        <v>6</v>
      </c>
      <c r="O18" s="14" t="str">
        <f t="shared" ref="O18:O37" si="5">IF(AND(N18&gt;9,N18&lt;21),"ALTO",IF(AND(N18&gt;23),"MUY ALTO",IF(AND(N18&gt;5,N18&lt;9),"MEDIO","BAJO")))</f>
        <v>MEDIO</v>
      </c>
      <c r="P18" s="12">
        <v>10</v>
      </c>
      <c r="Q18" s="11">
        <f t="shared" si="2"/>
        <v>60</v>
      </c>
      <c r="R18" s="15" t="str">
        <f t="shared" ref="R18:R37" si="6">IF(AND(Q18&gt;149,Q18&lt;501),"Nivel 2",IF(AND(Q18&gt;599),"Nivel 1",IF(AND(Q18&gt;39,Q18&lt;121),"Nivel 3","Nivel 4")))</f>
        <v>Nivel 3</v>
      </c>
      <c r="S18" s="16" t="str">
        <f t="shared" si="4"/>
        <v>Aceptable</v>
      </c>
      <c r="T18" s="6">
        <v>20</v>
      </c>
      <c r="U18" s="30" t="s">
        <v>128</v>
      </c>
      <c r="V18" s="5" t="s">
        <v>120</v>
      </c>
      <c r="W18" s="6" t="s">
        <v>120</v>
      </c>
      <c r="X18" s="25" t="s">
        <v>173</v>
      </c>
      <c r="Y18" s="26" t="s">
        <v>174</v>
      </c>
      <c r="Z18" s="23" t="s">
        <v>108</v>
      </c>
    </row>
    <row r="19" spans="1:26" ht="96.75" customHeight="1" thickBot="1">
      <c r="A19" s="247"/>
      <c r="B19" s="249"/>
      <c r="C19" s="247"/>
      <c r="D19" s="269"/>
      <c r="E19" s="267"/>
      <c r="F19" s="25" t="s">
        <v>244</v>
      </c>
      <c r="G19" s="12" t="s">
        <v>92</v>
      </c>
      <c r="H19" s="25" t="s">
        <v>245</v>
      </c>
      <c r="I19" s="31" t="s">
        <v>247</v>
      </c>
      <c r="J19" s="51" t="s">
        <v>120</v>
      </c>
      <c r="K19" s="37" t="s">
        <v>246</v>
      </c>
      <c r="L19" s="12">
        <v>2</v>
      </c>
      <c r="M19" s="5">
        <v>2</v>
      </c>
      <c r="N19" s="13">
        <f t="shared" si="0"/>
        <v>4</v>
      </c>
      <c r="O19" s="14" t="str">
        <f t="shared" si="5"/>
        <v>BAJO</v>
      </c>
      <c r="P19" s="12">
        <v>10</v>
      </c>
      <c r="Q19" s="11">
        <f t="shared" si="2"/>
        <v>40</v>
      </c>
      <c r="R19" s="15" t="str">
        <f t="shared" si="6"/>
        <v>Nivel 3</v>
      </c>
      <c r="S19" s="16" t="str">
        <f t="shared" si="4"/>
        <v>Aceptable</v>
      </c>
      <c r="T19" s="6">
        <v>20</v>
      </c>
      <c r="U19" s="30" t="s">
        <v>245</v>
      </c>
      <c r="V19" s="5" t="s">
        <v>120</v>
      </c>
      <c r="W19" s="6" t="s">
        <v>120</v>
      </c>
      <c r="X19" s="25" t="s">
        <v>249</v>
      </c>
      <c r="Y19" s="26" t="s">
        <v>248</v>
      </c>
      <c r="Z19" s="35" t="s">
        <v>228</v>
      </c>
    </row>
    <row r="20" spans="1:26" ht="93.75" customHeight="1" thickBot="1">
      <c r="A20" s="247"/>
      <c r="B20" s="249"/>
      <c r="C20" s="247"/>
      <c r="D20" s="269"/>
      <c r="E20" s="267"/>
      <c r="F20" s="25" t="s">
        <v>129</v>
      </c>
      <c r="G20" s="12" t="s">
        <v>92</v>
      </c>
      <c r="H20" s="25" t="s">
        <v>130</v>
      </c>
      <c r="I20" s="25" t="s">
        <v>131</v>
      </c>
      <c r="J20" s="28" t="s">
        <v>110</v>
      </c>
      <c r="K20" s="28" t="s">
        <v>139</v>
      </c>
      <c r="L20" s="12">
        <v>2</v>
      </c>
      <c r="M20" s="5">
        <v>2</v>
      </c>
      <c r="N20" s="13">
        <f t="shared" si="0"/>
        <v>4</v>
      </c>
      <c r="O20" s="14" t="str">
        <f>IF(AND(N20&gt;9,N20&lt;21),"ALTO",IF(AND(N20&gt;23),"MUY ALTO",IF(AND(N20&gt;5,N20&lt;9),"MEDIO","BAJO")))</f>
        <v>BAJO</v>
      </c>
      <c r="P20" s="12">
        <v>10</v>
      </c>
      <c r="Q20" s="11">
        <f t="shared" si="2"/>
        <v>40</v>
      </c>
      <c r="R20" s="15" t="str">
        <f>IF(AND(Q20&gt;149,Q20&lt;501),"Nivel 2",IF(AND(Q20&gt;599),"Nivel 1",IF(AND(Q20&gt;39,Q20&lt;121),"Nivel 3","Nivel 4")))</f>
        <v>Nivel 3</v>
      </c>
      <c r="S20" s="16" t="str">
        <f t="shared" si="4"/>
        <v>Aceptable</v>
      </c>
      <c r="T20" s="6">
        <v>20</v>
      </c>
      <c r="U20" s="30" t="s">
        <v>175</v>
      </c>
      <c r="V20" s="5" t="s">
        <v>120</v>
      </c>
      <c r="W20" s="6" t="s">
        <v>120</v>
      </c>
      <c r="X20" s="31" t="s">
        <v>120</v>
      </c>
      <c r="Y20" s="32" t="s">
        <v>111</v>
      </c>
      <c r="Z20" s="31" t="s">
        <v>120</v>
      </c>
    </row>
    <row r="21" spans="1:26" ht="150.75" customHeight="1" thickBot="1">
      <c r="A21" s="247"/>
      <c r="B21" s="249"/>
      <c r="C21" s="247"/>
      <c r="D21" s="269"/>
      <c r="E21" s="267"/>
      <c r="F21" s="25" t="s">
        <v>132</v>
      </c>
      <c r="G21" s="12" t="s">
        <v>95</v>
      </c>
      <c r="H21" s="31" t="s">
        <v>112</v>
      </c>
      <c r="I21" s="31" t="s">
        <v>120</v>
      </c>
      <c r="J21" s="33" t="s">
        <v>120</v>
      </c>
      <c r="K21" s="34" t="s">
        <v>176</v>
      </c>
      <c r="L21" s="12">
        <v>2</v>
      </c>
      <c r="M21" s="5">
        <v>3</v>
      </c>
      <c r="N21" s="13">
        <f t="shared" si="0"/>
        <v>6</v>
      </c>
      <c r="O21" s="14" t="str">
        <f t="shared" si="5"/>
        <v>MEDIO</v>
      </c>
      <c r="P21" s="12">
        <v>10</v>
      </c>
      <c r="Q21" s="11">
        <f t="shared" si="2"/>
        <v>60</v>
      </c>
      <c r="R21" s="15" t="str">
        <f t="shared" si="6"/>
        <v>Nivel 3</v>
      </c>
      <c r="S21" s="16" t="str">
        <f t="shared" si="4"/>
        <v>Aceptable</v>
      </c>
      <c r="T21" s="6">
        <v>20</v>
      </c>
      <c r="U21" s="30" t="s">
        <v>177</v>
      </c>
      <c r="V21" s="5" t="s">
        <v>120</v>
      </c>
      <c r="W21" s="6" t="s">
        <v>120</v>
      </c>
      <c r="X21" s="31" t="s">
        <v>120</v>
      </c>
      <c r="Y21" s="32" t="s">
        <v>113</v>
      </c>
      <c r="Z21" s="31" t="s">
        <v>120</v>
      </c>
    </row>
    <row r="22" spans="1:26" ht="148.5" customHeight="1" thickBot="1">
      <c r="A22" s="247"/>
      <c r="B22" s="249"/>
      <c r="C22" s="247"/>
      <c r="D22" s="269"/>
      <c r="E22" s="267"/>
      <c r="F22" s="25" t="s">
        <v>133</v>
      </c>
      <c r="G22" s="12" t="s">
        <v>95</v>
      </c>
      <c r="H22" s="25" t="s">
        <v>178</v>
      </c>
      <c r="I22" s="31" t="s">
        <v>120</v>
      </c>
      <c r="J22" s="33" t="s">
        <v>120</v>
      </c>
      <c r="K22" s="34" t="s">
        <v>146</v>
      </c>
      <c r="L22" s="12">
        <v>2</v>
      </c>
      <c r="M22" s="5">
        <v>3</v>
      </c>
      <c r="N22" s="13">
        <f t="shared" si="0"/>
        <v>6</v>
      </c>
      <c r="O22" s="14" t="str">
        <f t="shared" si="5"/>
        <v>MEDIO</v>
      </c>
      <c r="P22" s="12">
        <v>10</v>
      </c>
      <c r="Q22" s="11">
        <f t="shared" si="2"/>
        <v>60</v>
      </c>
      <c r="R22" s="15" t="str">
        <f t="shared" si="6"/>
        <v>Nivel 3</v>
      </c>
      <c r="S22" s="16" t="str">
        <f t="shared" si="4"/>
        <v>Aceptable</v>
      </c>
      <c r="T22" s="6">
        <v>20</v>
      </c>
      <c r="U22" s="30" t="s">
        <v>177</v>
      </c>
      <c r="V22" s="5" t="s">
        <v>120</v>
      </c>
      <c r="W22" s="6" t="s">
        <v>120</v>
      </c>
      <c r="X22" s="31" t="s">
        <v>120</v>
      </c>
      <c r="Y22" s="32" t="s">
        <v>141</v>
      </c>
      <c r="Z22" s="31" t="s">
        <v>120</v>
      </c>
    </row>
    <row r="23" spans="1:26" ht="163.5" customHeight="1" thickBot="1">
      <c r="A23" s="247"/>
      <c r="B23" s="249"/>
      <c r="C23" s="247"/>
      <c r="D23" s="269"/>
      <c r="E23" s="267"/>
      <c r="F23" s="25" t="s">
        <v>134</v>
      </c>
      <c r="G23" s="12" t="s">
        <v>95</v>
      </c>
      <c r="H23" s="31" t="s">
        <v>137</v>
      </c>
      <c r="I23" s="31" t="s">
        <v>120</v>
      </c>
      <c r="J23" s="33" t="s">
        <v>120</v>
      </c>
      <c r="K23" s="34" t="s">
        <v>144</v>
      </c>
      <c r="L23" s="12">
        <v>2</v>
      </c>
      <c r="M23" s="5">
        <v>3</v>
      </c>
      <c r="N23" s="13">
        <f t="shared" si="0"/>
        <v>6</v>
      </c>
      <c r="O23" s="14" t="str">
        <f t="shared" si="5"/>
        <v>MEDIO</v>
      </c>
      <c r="P23" s="12">
        <v>10</v>
      </c>
      <c r="Q23" s="11">
        <f t="shared" si="2"/>
        <v>60</v>
      </c>
      <c r="R23" s="15" t="str">
        <f t="shared" si="6"/>
        <v>Nivel 3</v>
      </c>
      <c r="S23" s="16" t="str">
        <f t="shared" si="4"/>
        <v>Aceptable</v>
      </c>
      <c r="T23" s="6">
        <v>20</v>
      </c>
      <c r="U23" s="30" t="s">
        <v>177</v>
      </c>
      <c r="V23" s="5" t="s">
        <v>120</v>
      </c>
      <c r="W23" s="6" t="s">
        <v>120</v>
      </c>
      <c r="X23" s="31" t="s">
        <v>120</v>
      </c>
      <c r="Y23" s="32" t="s">
        <v>141</v>
      </c>
      <c r="Z23" s="31" t="s">
        <v>120</v>
      </c>
    </row>
    <row r="24" spans="1:26" ht="162.75" customHeight="1" thickBot="1">
      <c r="A24" s="247"/>
      <c r="B24" s="249"/>
      <c r="C24" s="247"/>
      <c r="D24" s="269"/>
      <c r="E24" s="267"/>
      <c r="F24" s="25" t="s">
        <v>135</v>
      </c>
      <c r="G24" s="12" t="s">
        <v>95</v>
      </c>
      <c r="H24" s="31" t="s">
        <v>138</v>
      </c>
      <c r="I24" s="31" t="s">
        <v>120</v>
      </c>
      <c r="J24" s="33" t="s">
        <v>120</v>
      </c>
      <c r="K24" s="34" t="s">
        <v>143</v>
      </c>
      <c r="L24" s="12">
        <v>2</v>
      </c>
      <c r="M24" s="5">
        <v>3</v>
      </c>
      <c r="N24" s="13">
        <f t="shared" si="0"/>
        <v>6</v>
      </c>
      <c r="O24" s="14" t="str">
        <f t="shared" si="5"/>
        <v>MEDIO</v>
      </c>
      <c r="P24" s="12">
        <v>10</v>
      </c>
      <c r="Q24" s="11">
        <f t="shared" si="2"/>
        <v>60</v>
      </c>
      <c r="R24" s="15" t="str">
        <f t="shared" si="6"/>
        <v>Nivel 3</v>
      </c>
      <c r="S24" s="16" t="str">
        <f t="shared" si="4"/>
        <v>Aceptable</v>
      </c>
      <c r="T24" s="6">
        <v>20</v>
      </c>
      <c r="U24" s="30" t="s">
        <v>177</v>
      </c>
      <c r="V24" s="20" t="s">
        <v>145</v>
      </c>
      <c r="W24" s="20" t="s">
        <v>120</v>
      </c>
      <c r="X24" s="31" t="s">
        <v>120</v>
      </c>
      <c r="Y24" s="32" t="s">
        <v>141</v>
      </c>
      <c r="Z24" s="31" t="s">
        <v>120</v>
      </c>
    </row>
    <row r="25" spans="1:26" ht="153" customHeight="1" thickBot="1">
      <c r="A25" s="247"/>
      <c r="B25" s="249"/>
      <c r="C25" s="247"/>
      <c r="D25" s="269"/>
      <c r="E25" s="267"/>
      <c r="F25" s="25" t="s">
        <v>136</v>
      </c>
      <c r="G25" s="12" t="s">
        <v>95</v>
      </c>
      <c r="H25" s="31" t="s">
        <v>140</v>
      </c>
      <c r="I25" s="31" t="s">
        <v>120</v>
      </c>
      <c r="J25" s="33" t="s">
        <v>120</v>
      </c>
      <c r="K25" s="34" t="s">
        <v>142</v>
      </c>
      <c r="L25" s="12">
        <v>2</v>
      </c>
      <c r="M25" s="5">
        <v>3</v>
      </c>
      <c r="N25" s="13">
        <f t="shared" si="0"/>
        <v>6</v>
      </c>
      <c r="O25" s="14" t="str">
        <f t="shared" si="5"/>
        <v>MEDIO</v>
      </c>
      <c r="P25" s="12">
        <v>10</v>
      </c>
      <c r="Q25" s="11">
        <f t="shared" si="2"/>
        <v>60</v>
      </c>
      <c r="R25" s="15" t="str">
        <f t="shared" si="6"/>
        <v>Nivel 3</v>
      </c>
      <c r="S25" s="16" t="str">
        <f t="shared" si="4"/>
        <v>Aceptable</v>
      </c>
      <c r="T25" s="6">
        <v>20</v>
      </c>
      <c r="U25" s="30" t="s">
        <v>177</v>
      </c>
      <c r="V25" s="5" t="s">
        <v>120</v>
      </c>
      <c r="W25" s="6" t="s">
        <v>120</v>
      </c>
      <c r="X25" s="31" t="s">
        <v>120</v>
      </c>
      <c r="Y25" s="32" t="s">
        <v>141</v>
      </c>
      <c r="Z25" s="31" t="s">
        <v>120</v>
      </c>
    </row>
    <row r="26" spans="1:26" ht="87" customHeight="1" thickBot="1">
      <c r="A26" s="247"/>
      <c r="B26" s="249"/>
      <c r="C26" s="247"/>
      <c r="D26" s="269"/>
      <c r="E26" s="267"/>
      <c r="F26" s="25" t="s">
        <v>251</v>
      </c>
      <c r="G26" s="12" t="s">
        <v>98</v>
      </c>
      <c r="H26" s="31" t="s">
        <v>250</v>
      </c>
      <c r="I26" s="31" t="s">
        <v>256</v>
      </c>
      <c r="J26" s="33" t="s">
        <v>252</v>
      </c>
      <c r="K26" s="34" t="s">
        <v>253</v>
      </c>
      <c r="L26" s="12">
        <v>2</v>
      </c>
      <c r="M26" s="5">
        <v>2</v>
      </c>
      <c r="N26" s="13">
        <f t="shared" si="0"/>
        <v>4</v>
      </c>
      <c r="O26" s="14" t="str">
        <f t="shared" si="5"/>
        <v>BAJO</v>
      </c>
      <c r="P26" s="12">
        <v>10</v>
      </c>
      <c r="Q26" s="11">
        <f t="shared" si="2"/>
        <v>40</v>
      </c>
      <c r="R26" s="15" t="str">
        <f t="shared" si="6"/>
        <v>Nivel 3</v>
      </c>
      <c r="S26" s="16" t="str">
        <f t="shared" si="4"/>
        <v>Aceptable</v>
      </c>
      <c r="T26" s="6">
        <v>20</v>
      </c>
      <c r="U26" s="30" t="s">
        <v>257</v>
      </c>
      <c r="V26" s="56" t="s">
        <v>120</v>
      </c>
      <c r="W26" s="36" t="s">
        <v>120</v>
      </c>
      <c r="X26" s="31" t="s">
        <v>255</v>
      </c>
      <c r="Y26" s="32" t="s">
        <v>254</v>
      </c>
      <c r="Z26" s="31" t="s">
        <v>228</v>
      </c>
    </row>
    <row r="27" spans="1:26" ht="136.5" customHeight="1" thickBot="1">
      <c r="A27" s="247"/>
      <c r="B27" s="249"/>
      <c r="C27" s="247"/>
      <c r="D27" s="269"/>
      <c r="E27" s="267"/>
      <c r="F27" s="25" t="s">
        <v>149</v>
      </c>
      <c r="G27" s="12" t="s">
        <v>98</v>
      </c>
      <c r="H27" s="31" t="s">
        <v>179</v>
      </c>
      <c r="I27" s="31" t="s">
        <v>150</v>
      </c>
      <c r="J27" s="33" t="s">
        <v>120</v>
      </c>
      <c r="K27" s="35" t="s">
        <v>151</v>
      </c>
      <c r="L27" s="12">
        <v>2</v>
      </c>
      <c r="M27" s="5">
        <v>3</v>
      </c>
      <c r="N27" s="13">
        <f t="shared" si="0"/>
        <v>6</v>
      </c>
      <c r="O27" s="14" t="str">
        <f t="shared" si="5"/>
        <v>MEDIO</v>
      </c>
      <c r="P27" s="12">
        <v>10</v>
      </c>
      <c r="Q27" s="11">
        <f t="shared" si="2"/>
        <v>60</v>
      </c>
      <c r="R27" s="15" t="str">
        <f t="shared" si="6"/>
        <v>Nivel 3</v>
      </c>
      <c r="S27" s="16" t="str">
        <f t="shared" si="4"/>
        <v>Aceptable</v>
      </c>
      <c r="T27" s="6">
        <v>20</v>
      </c>
      <c r="U27" s="30" t="s">
        <v>152</v>
      </c>
      <c r="V27" s="31" t="s">
        <v>120</v>
      </c>
      <c r="W27" s="32" t="s">
        <v>120</v>
      </c>
      <c r="X27" s="31" t="s">
        <v>147</v>
      </c>
      <c r="Y27" s="26" t="s">
        <v>148</v>
      </c>
      <c r="Z27" s="25" t="s">
        <v>120</v>
      </c>
    </row>
    <row r="28" spans="1:26" ht="147.75" customHeight="1" thickBot="1">
      <c r="A28" s="247"/>
      <c r="B28" s="249"/>
      <c r="C28" s="247"/>
      <c r="D28" s="269"/>
      <c r="E28" s="267"/>
      <c r="F28" s="25" t="s">
        <v>217</v>
      </c>
      <c r="G28" s="12" t="s">
        <v>98</v>
      </c>
      <c r="H28" s="25" t="s">
        <v>188</v>
      </c>
      <c r="I28" s="31" t="s">
        <v>189</v>
      </c>
      <c r="J28" s="33" t="s">
        <v>190</v>
      </c>
      <c r="K28" s="35" t="s">
        <v>191</v>
      </c>
      <c r="L28" s="12">
        <v>2</v>
      </c>
      <c r="M28" s="5">
        <v>3</v>
      </c>
      <c r="N28" s="13">
        <f t="shared" si="0"/>
        <v>6</v>
      </c>
      <c r="O28" s="14" t="str">
        <f t="shared" si="5"/>
        <v>MEDIO</v>
      </c>
      <c r="P28" s="12">
        <v>10</v>
      </c>
      <c r="Q28" s="11">
        <f t="shared" si="2"/>
        <v>60</v>
      </c>
      <c r="R28" s="15" t="str">
        <f t="shared" si="6"/>
        <v>Nivel 3</v>
      </c>
      <c r="S28" s="16" t="str">
        <f t="shared" si="4"/>
        <v>Aceptable</v>
      </c>
      <c r="T28" s="6">
        <v>20</v>
      </c>
      <c r="U28" s="30" t="s">
        <v>205</v>
      </c>
      <c r="V28" s="31" t="s">
        <v>120</v>
      </c>
      <c r="W28" s="32" t="s">
        <v>120</v>
      </c>
      <c r="X28" s="31" t="s">
        <v>192</v>
      </c>
      <c r="Y28" s="26" t="s">
        <v>206</v>
      </c>
      <c r="Z28" s="25" t="s">
        <v>120</v>
      </c>
    </row>
    <row r="29" spans="1:26" ht="64.5" thickBot="1">
      <c r="A29" s="247"/>
      <c r="B29" s="249"/>
      <c r="C29" s="247"/>
      <c r="D29" s="269"/>
      <c r="E29" s="267"/>
      <c r="F29" s="25" t="s">
        <v>213</v>
      </c>
      <c r="G29" s="12" t="s">
        <v>98</v>
      </c>
      <c r="H29" s="25" t="s">
        <v>237</v>
      </c>
      <c r="I29" s="31" t="s">
        <v>238</v>
      </c>
      <c r="J29" s="33" t="s">
        <v>120</v>
      </c>
      <c r="K29" s="35" t="s">
        <v>234</v>
      </c>
      <c r="L29" s="12">
        <v>2</v>
      </c>
      <c r="M29" s="5">
        <v>4</v>
      </c>
      <c r="N29" s="13">
        <f t="shared" si="0"/>
        <v>8</v>
      </c>
      <c r="O29" s="14" t="str">
        <f t="shared" si="5"/>
        <v>MEDIO</v>
      </c>
      <c r="P29" s="12">
        <v>25</v>
      </c>
      <c r="Q29" s="11">
        <f t="shared" si="2"/>
        <v>200</v>
      </c>
      <c r="R29" s="15" t="str">
        <f t="shared" si="6"/>
        <v>Nivel 2</v>
      </c>
      <c r="S29" s="16" t="str">
        <f t="shared" si="4"/>
        <v>No Aceptable o Aceptable con control específico</v>
      </c>
      <c r="T29" s="6">
        <v>20</v>
      </c>
      <c r="U29" s="30" t="s">
        <v>204</v>
      </c>
      <c r="V29" s="31" t="s">
        <v>120</v>
      </c>
      <c r="W29" s="32" t="s">
        <v>120</v>
      </c>
      <c r="X29" s="31" t="s">
        <v>120</v>
      </c>
      <c r="Y29" s="26" t="s">
        <v>236</v>
      </c>
      <c r="Z29" s="25" t="s">
        <v>228</v>
      </c>
    </row>
    <row r="30" spans="1:26" ht="61.5" customHeight="1" thickBot="1">
      <c r="A30" s="247"/>
      <c r="B30" s="249"/>
      <c r="C30" s="247"/>
      <c r="D30" s="269"/>
      <c r="E30" s="267"/>
      <c r="F30" s="25" t="s">
        <v>231</v>
      </c>
      <c r="G30" s="12" t="s">
        <v>98</v>
      </c>
      <c r="H30" s="25" t="s">
        <v>232</v>
      </c>
      <c r="I30" s="31" t="s">
        <v>233</v>
      </c>
      <c r="J30" s="33" t="s">
        <v>120</v>
      </c>
      <c r="K30" s="35" t="s">
        <v>234</v>
      </c>
      <c r="L30" s="12">
        <v>2</v>
      </c>
      <c r="M30" s="5">
        <v>3</v>
      </c>
      <c r="N30" s="13">
        <f t="shared" si="0"/>
        <v>6</v>
      </c>
      <c r="O30" s="14" t="str">
        <f t="shared" si="5"/>
        <v>MEDIO</v>
      </c>
      <c r="P30" s="12">
        <v>25</v>
      </c>
      <c r="Q30" s="11">
        <f t="shared" si="2"/>
        <v>150</v>
      </c>
      <c r="R30" s="15" t="str">
        <f t="shared" si="6"/>
        <v>Nivel 2</v>
      </c>
      <c r="S30" s="16" t="str">
        <f t="shared" si="4"/>
        <v>No Aceptable o Aceptable con control específico</v>
      </c>
      <c r="T30" s="6">
        <v>20</v>
      </c>
      <c r="U30" s="30" t="s">
        <v>235</v>
      </c>
      <c r="V30" s="31" t="s">
        <v>120</v>
      </c>
      <c r="W30" s="32" t="s">
        <v>120</v>
      </c>
      <c r="X30" s="31" t="s">
        <v>120</v>
      </c>
      <c r="Y30" s="26" t="s">
        <v>236</v>
      </c>
      <c r="Z30" s="25" t="s">
        <v>228</v>
      </c>
    </row>
    <row r="31" spans="1:26" ht="127.5" customHeight="1" thickBot="1">
      <c r="A31" s="247"/>
      <c r="B31" s="249"/>
      <c r="C31" s="247"/>
      <c r="D31" s="269"/>
      <c r="E31" s="267"/>
      <c r="F31" s="25" t="s">
        <v>239</v>
      </c>
      <c r="G31" s="12" t="s">
        <v>98</v>
      </c>
      <c r="H31" s="25" t="s">
        <v>240</v>
      </c>
      <c r="I31" s="31" t="s">
        <v>120</v>
      </c>
      <c r="J31" s="33" t="s">
        <v>241</v>
      </c>
      <c r="K31" s="35" t="s">
        <v>242</v>
      </c>
      <c r="L31" s="12">
        <v>2</v>
      </c>
      <c r="M31" s="5">
        <v>3</v>
      </c>
      <c r="N31" s="13">
        <f t="shared" si="0"/>
        <v>6</v>
      </c>
      <c r="O31" s="14" t="str">
        <f t="shared" si="5"/>
        <v>MEDIO</v>
      </c>
      <c r="P31" s="12">
        <v>25</v>
      </c>
      <c r="Q31" s="11">
        <f t="shared" si="2"/>
        <v>150</v>
      </c>
      <c r="R31" s="15" t="str">
        <f t="shared" si="6"/>
        <v>Nivel 2</v>
      </c>
      <c r="S31" s="16" t="str">
        <f t="shared" si="4"/>
        <v>No Aceptable o Aceptable con control específico</v>
      </c>
      <c r="T31" s="6">
        <v>20</v>
      </c>
      <c r="U31" s="30" t="s">
        <v>240</v>
      </c>
      <c r="V31" s="31" t="s">
        <v>120</v>
      </c>
      <c r="W31" s="32" t="s">
        <v>120</v>
      </c>
      <c r="X31" s="31" t="s">
        <v>120</v>
      </c>
      <c r="Y31" s="26" t="s">
        <v>243</v>
      </c>
      <c r="Z31" s="25" t="s">
        <v>228</v>
      </c>
    </row>
    <row r="32" spans="1:26" ht="127.5" customHeight="1" thickBot="1">
      <c r="A32" s="247"/>
      <c r="B32" s="249"/>
      <c r="C32" s="247"/>
      <c r="D32" s="269"/>
      <c r="E32" s="267"/>
      <c r="F32" s="25" t="s">
        <v>268</v>
      </c>
      <c r="G32" s="12" t="s">
        <v>98</v>
      </c>
      <c r="H32" s="25" t="s">
        <v>270</v>
      </c>
      <c r="I32" s="31" t="s">
        <v>269</v>
      </c>
      <c r="J32" s="33" t="s">
        <v>273</v>
      </c>
      <c r="K32" s="35" t="s">
        <v>271</v>
      </c>
      <c r="L32" s="12">
        <v>2</v>
      </c>
      <c r="M32" s="5">
        <v>2</v>
      </c>
      <c r="N32" s="13">
        <f t="shared" si="0"/>
        <v>4</v>
      </c>
      <c r="O32" s="14" t="str">
        <f t="shared" si="5"/>
        <v>BAJO</v>
      </c>
      <c r="P32" s="12">
        <v>25</v>
      </c>
      <c r="Q32" s="11">
        <f t="shared" si="2"/>
        <v>100</v>
      </c>
      <c r="R32" s="15" t="str">
        <f t="shared" si="6"/>
        <v>Nivel 3</v>
      </c>
      <c r="S32" s="16" t="str">
        <f t="shared" si="4"/>
        <v>Aceptable</v>
      </c>
      <c r="T32" s="6">
        <v>20</v>
      </c>
      <c r="U32" s="30" t="s">
        <v>274</v>
      </c>
      <c r="V32" s="31" t="s">
        <v>120</v>
      </c>
      <c r="W32" s="32" t="s">
        <v>120</v>
      </c>
      <c r="X32" s="31" t="s">
        <v>272</v>
      </c>
      <c r="Y32" s="26" t="s">
        <v>275</v>
      </c>
      <c r="Z32" s="25" t="s">
        <v>228</v>
      </c>
    </row>
    <row r="33" spans="1:26" ht="123" customHeight="1" thickBot="1">
      <c r="A33" s="247"/>
      <c r="B33" s="249"/>
      <c r="C33" s="247"/>
      <c r="D33" s="269"/>
      <c r="E33" s="267"/>
      <c r="F33" s="25" t="s">
        <v>201</v>
      </c>
      <c r="G33" s="12" t="s">
        <v>98</v>
      </c>
      <c r="H33" s="25" t="s">
        <v>202</v>
      </c>
      <c r="I33" s="31" t="s">
        <v>120</v>
      </c>
      <c r="J33" s="33" t="s">
        <v>120</v>
      </c>
      <c r="K33" s="35" t="s">
        <v>203</v>
      </c>
      <c r="L33" s="12">
        <v>2</v>
      </c>
      <c r="M33" s="5">
        <v>3</v>
      </c>
      <c r="N33" s="13">
        <f t="shared" si="0"/>
        <v>6</v>
      </c>
      <c r="O33" s="14" t="str">
        <f t="shared" si="5"/>
        <v>MEDIO</v>
      </c>
      <c r="P33" s="12">
        <v>10</v>
      </c>
      <c r="Q33" s="11">
        <f t="shared" si="2"/>
        <v>60</v>
      </c>
      <c r="R33" s="15" t="str">
        <f t="shared" si="6"/>
        <v>Nivel 3</v>
      </c>
      <c r="S33" s="16" t="str">
        <f t="shared" si="4"/>
        <v>Aceptable</v>
      </c>
      <c r="T33" s="6">
        <v>20</v>
      </c>
      <c r="U33" s="30" t="s">
        <v>204</v>
      </c>
      <c r="V33" s="31" t="s">
        <v>120</v>
      </c>
      <c r="W33" s="32" t="s">
        <v>120</v>
      </c>
      <c r="X33" s="31" t="s">
        <v>120</v>
      </c>
      <c r="Y33" s="26" t="s">
        <v>203</v>
      </c>
      <c r="Z33" s="25" t="s">
        <v>228</v>
      </c>
    </row>
    <row r="34" spans="1:26" ht="145.5" customHeight="1" thickBot="1">
      <c r="A34" s="247"/>
      <c r="B34" s="249"/>
      <c r="C34" s="247"/>
      <c r="D34" s="269"/>
      <c r="E34" s="267"/>
      <c r="F34" s="25" t="s">
        <v>218</v>
      </c>
      <c r="G34" s="12" t="s">
        <v>97</v>
      </c>
      <c r="H34" s="25" t="s">
        <v>219</v>
      </c>
      <c r="I34" s="31" t="s">
        <v>120</v>
      </c>
      <c r="J34" s="31" t="s">
        <v>220</v>
      </c>
      <c r="K34" s="35" t="s">
        <v>191</v>
      </c>
      <c r="L34" s="12">
        <v>2</v>
      </c>
      <c r="M34" s="5">
        <v>3</v>
      </c>
      <c r="N34" s="13">
        <f t="shared" si="0"/>
        <v>6</v>
      </c>
      <c r="O34" s="14" t="str">
        <f t="shared" si="5"/>
        <v>MEDIO</v>
      </c>
      <c r="P34" s="12">
        <v>10</v>
      </c>
      <c r="Q34" s="11">
        <f t="shared" si="2"/>
        <v>60</v>
      </c>
      <c r="R34" s="15" t="str">
        <f t="shared" si="6"/>
        <v>Nivel 3</v>
      </c>
      <c r="S34" s="16" t="str">
        <f t="shared" si="4"/>
        <v>Aceptable</v>
      </c>
      <c r="T34" s="6">
        <v>20</v>
      </c>
      <c r="U34" s="30" t="s">
        <v>221</v>
      </c>
      <c r="V34" s="31" t="s">
        <v>120</v>
      </c>
      <c r="W34" s="32" t="s">
        <v>120</v>
      </c>
      <c r="X34" s="31" t="s">
        <v>222</v>
      </c>
      <c r="Y34" s="26" t="s">
        <v>223</v>
      </c>
      <c r="Z34" s="25" t="s">
        <v>120</v>
      </c>
    </row>
    <row r="35" spans="1:26" ht="109.5" customHeight="1" thickBot="1">
      <c r="A35" s="247"/>
      <c r="B35" s="249"/>
      <c r="C35" s="247"/>
      <c r="D35" s="269"/>
      <c r="E35" s="267"/>
      <c r="F35" s="17" t="s">
        <v>119</v>
      </c>
      <c r="G35" s="12" t="s">
        <v>123</v>
      </c>
      <c r="H35" s="25" t="s">
        <v>153</v>
      </c>
      <c r="I35" s="11" t="s">
        <v>120</v>
      </c>
      <c r="J35" s="26" t="s">
        <v>154</v>
      </c>
      <c r="K35" s="25" t="s">
        <v>121</v>
      </c>
      <c r="L35" s="12">
        <v>2</v>
      </c>
      <c r="M35" s="5">
        <v>3</v>
      </c>
      <c r="N35" s="13">
        <f t="shared" si="0"/>
        <v>6</v>
      </c>
      <c r="O35" s="14" t="str">
        <f t="shared" si="5"/>
        <v>MEDIO</v>
      </c>
      <c r="P35" s="12">
        <v>10</v>
      </c>
      <c r="Q35" s="11">
        <f t="shared" si="2"/>
        <v>60</v>
      </c>
      <c r="R35" s="15" t="str">
        <f t="shared" si="6"/>
        <v>Nivel 3</v>
      </c>
      <c r="S35" s="16" t="str">
        <f t="shared" si="4"/>
        <v>Aceptable</v>
      </c>
      <c r="T35" s="6">
        <v>20</v>
      </c>
      <c r="U35" s="30" t="s">
        <v>155</v>
      </c>
      <c r="V35" s="31" t="s">
        <v>120</v>
      </c>
      <c r="W35" s="32" t="s">
        <v>120</v>
      </c>
      <c r="X35" s="31" t="s">
        <v>122</v>
      </c>
      <c r="Y35" s="32" t="s">
        <v>156</v>
      </c>
      <c r="Z35" s="31" t="s">
        <v>120</v>
      </c>
    </row>
    <row r="36" spans="1:26" ht="111" customHeight="1" thickBot="1">
      <c r="A36" s="247"/>
      <c r="B36" s="249"/>
      <c r="C36" s="247"/>
      <c r="D36" s="269"/>
      <c r="E36" s="267"/>
      <c r="F36" s="17" t="s">
        <v>286</v>
      </c>
      <c r="G36" s="12" t="s">
        <v>123</v>
      </c>
      <c r="H36" s="17" t="s">
        <v>157</v>
      </c>
      <c r="I36" s="11" t="s">
        <v>120</v>
      </c>
      <c r="J36" s="12" t="s">
        <v>120</v>
      </c>
      <c r="K36" s="17" t="s">
        <v>121</v>
      </c>
      <c r="L36" s="12">
        <v>2</v>
      </c>
      <c r="M36" s="5">
        <v>3</v>
      </c>
      <c r="N36" s="13">
        <f t="shared" si="0"/>
        <v>6</v>
      </c>
      <c r="O36" s="14" t="str">
        <f t="shared" si="5"/>
        <v>MEDIO</v>
      </c>
      <c r="P36" s="12">
        <v>10</v>
      </c>
      <c r="Q36" s="11">
        <f t="shared" si="2"/>
        <v>60</v>
      </c>
      <c r="R36" s="15" t="str">
        <f t="shared" si="6"/>
        <v>Nivel 3</v>
      </c>
      <c r="S36" s="16" t="str">
        <f t="shared" si="4"/>
        <v>Aceptable</v>
      </c>
      <c r="T36" s="6">
        <v>20</v>
      </c>
      <c r="U36" s="30" t="s">
        <v>125</v>
      </c>
      <c r="V36" s="31" t="s">
        <v>120</v>
      </c>
      <c r="W36" s="32" t="s">
        <v>120</v>
      </c>
      <c r="X36" s="31" t="s">
        <v>122</v>
      </c>
      <c r="Y36" s="32" t="s">
        <v>156</v>
      </c>
      <c r="Z36" s="31" t="s">
        <v>120</v>
      </c>
    </row>
    <row r="37" spans="1:26" ht="138" customHeight="1">
      <c r="A37" s="247"/>
      <c r="B37" s="249"/>
      <c r="C37" s="247"/>
      <c r="D37" s="269"/>
      <c r="E37" s="267"/>
      <c r="F37" s="17" t="s">
        <v>180</v>
      </c>
      <c r="G37" s="12" t="s">
        <v>96</v>
      </c>
      <c r="H37" s="25" t="s">
        <v>158</v>
      </c>
      <c r="I37" s="31" t="s">
        <v>161</v>
      </c>
      <c r="J37" s="32" t="s">
        <v>18</v>
      </c>
      <c r="K37" s="25" t="s">
        <v>121</v>
      </c>
      <c r="L37" s="12">
        <v>2</v>
      </c>
      <c r="M37" s="5">
        <v>1</v>
      </c>
      <c r="N37" s="13">
        <f t="shared" si="0"/>
        <v>2</v>
      </c>
      <c r="O37" s="14" t="str">
        <f t="shared" si="5"/>
        <v>BAJO</v>
      </c>
      <c r="P37" s="12">
        <v>10</v>
      </c>
      <c r="Q37" s="11">
        <f t="shared" si="2"/>
        <v>20</v>
      </c>
      <c r="R37" s="15" t="str">
        <f t="shared" si="6"/>
        <v>Nivel 4</v>
      </c>
      <c r="S37" s="16" t="str">
        <f t="shared" si="4"/>
        <v>Aceptable</v>
      </c>
      <c r="T37" s="6">
        <v>20</v>
      </c>
      <c r="U37" s="30" t="s">
        <v>160</v>
      </c>
      <c r="V37" s="31" t="s">
        <v>120</v>
      </c>
      <c r="W37" s="32" t="s">
        <v>120</v>
      </c>
      <c r="X37" s="31" t="s">
        <v>122</v>
      </c>
      <c r="Y37" s="32" t="s">
        <v>156</v>
      </c>
      <c r="Z37" s="31" t="s">
        <v>120</v>
      </c>
    </row>
    <row r="38" spans="1:26" ht="13.5" thickBot="1"/>
    <row r="39" spans="1:26" ht="73.5" customHeight="1" thickBot="1">
      <c r="D39" s="19" t="s">
        <v>101</v>
      </c>
      <c r="E39" s="252" t="s">
        <v>258</v>
      </c>
      <c r="F39" s="253"/>
      <c r="G39" s="253"/>
      <c r="H39" s="253"/>
      <c r="I39" s="253"/>
      <c r="J39" s="253"/>
      <c r="K39" s="253"/>
      <c r="L39" s="253"/>
      <c r="M39" s="253"/>
      <c r="N39" s="253"/>
      <c r="O39" s="253"/>
      <c r="P39" s="253"/>
      <c r="Q39" s="253"/>
      <c r="R39" s="254"/>
      <c r="S39" s="18" t="s">
        <v>287</v>
      </c>
      <c r="U39" s="18" t="s">
        <v>288</v>
      </c>
    </row>
  </sheetData>
  <mergeCells count="25">
    <mergeCell ref="A12:A37"/>
    <mergeCell ref="B12:B37"/>
    <mergeCell ref="C12:C37"/>
    <mergeCell ref="D12:D37"/>
    <mergeCell ref="E12:E37"/>
    <mergeCell ref="E39:R39"/>
    <mergeCell ref="L9:R10"/>
    <mergeCell ref="S9:S10"/>
    <mergeCell ref="T9:U10"/>
    <mergeCell ref="V9:Z9"/>
    <mergeCell ref="V10:V11"/>
    <mergeCell ref="W10:W11"/>
    <mergeCell ref="X10:X11"/>
    <mergeCell ref="Y10:Y11"/>
    <mergeCell ref="Z10:Z11"/>
    <mergeCell ref="A1:Z7"/>
    <mergeCell ref="A8:Z8"/>
    <mergeCell ref="A9:A11"/>
    <mergeCell ref="B9:B11"/>
    <mergeCell ref="C9:C11"/>
    <mergeCell ref="D9:D11"/>
    <mergeCell ref="E9:E11"/>
    <mergeCell ref="F9:G10"/>
    <mergeCell ref="H9:H11"/>
    <mergeCell ref="I9:K10"/>
  </mergeCells>
  <conditionalFormatting sqref="O12:O37">
    <cfRule type="containsText" dxfId="19" priority="8" operator="containsText" text="MUY ALTO">
      <formula>NOT(ISERROR(SEARCH("MUY ALTO",O12)))</formula>
    </cfRule>
    <cfRule type="containsText" dxfId="18" priority="9" operator="containsText" text="ALTO">
      <formula>NOT(ISERROR(SEARCH("ALTO",O12)))</formula>
    </cfRule>
    <cfRule type="containsText" dxfId="17" priority="10" operator="containsText" text="MEDIO">
      <formula>NOT(ISERROR(SEARCH("MEDIO",O12)))</formula>
    </cfRule>
    <cfRule type="containsText" dxfId="16" priority="11" operator="containsText" text="BAJO">
      <formula>NOT(ISERROR(SEARCH("BAJO",O12)))</formula>
    </cfRule>
  </conditionalFormatting>
  <conditionalFormatting sqref="R12:R37">
    <cfRule type="containsText" dxfId="15" priority="1" operator="containsText" text="Nivel 3">
      <formula>NOT(ISERROR(SEARCH("Nivel 3",R12)))</formula>
    </cfRule>
    <cfRule type="containsText" dxfId="14" priority="2" operator="containsText" text="Nivel 2">
      <formula>NOT(ISERROR(SEARCH("Nivel 2",R12)))</formula>
    </cfRule>
    <cfRule type="containsText" dxfId="13" priority="3" operator="containsText" text="Nivel 4">
      <formula>NOT(ISERROR(SEARCH("Nivel 4",R12)))</formula>
    </cfRule>
    <cfRule type="containsText" priority="4" operator="containsText" text="Nivel 4">
      <formula>NOT(ISERROR(SEARCH("Nivel 4",R12)))</formula>
    </cfRule>
    <cfRule type="containsText" dxfId="12" priority="5" operator="containsText" text="Nivel 3">
      <formula>NOT(ISERROR(SEARCH("Nivel 3",R12)))</formula>
    </cfRule>
    <cfRule type="containsText" dxfId="11" priority="6" operator="containsText" text="Nivel 3">
      <formula>NOT(ISERROR(SEARCH("Nivel 3",R12)))</formula>
    </cfRule>
    <cfRule type="containsText" dxfId="10" priority="7" operator="containsText" text="Nivel 1">
      <formula>NOT(ISERROR(SEARCH("Nivel 1",R12)))</formula>
    </cfRule>
  </conditionalFormatting>
  <dataValidations count="5">
    <dataValidation type="list" allowBlank="1" showInputMessage="1" showErrorMessage="1" sqref="L12:L37">
      <formula1>ND</formula1>
    </dataValidation>
    <dataValidation type="list" allowBlank="1" showInputMessage="1" showErrorMessage="1" sqref="M12:M37">
      <formula1>NE</formula1>
    </dataValidation>
    <dataValidation type="list" allowBlank="1" showInputMessage="1" showErrorMessage="1" sqref="P12:P37">
      <formula1>NC</formula1>
    </dataValidation>
    <dataValidation type="list" allowBlank="1" showInputMessage="1" showErrorMessage="1" sqref="G12:G37">
      <formula1>ri</formula1>
    </dataValidation>
    <dataValidation type="custom" allowBlank="1" showInputMessage="1" showErrorMessage="1" sqref="G11">
      <formula1>G12</formula1>
    </dataValidation>
  </dataValidations>
  <pageMargins left="0.53" right="0.24" top="0.31" bottom="0.33" header="0.31496062992125984" footer="0.31496062992125984"/>
  <pageSetup scale="35" orientation="landscape" r:id="rId1"/>
  <drawing r:id="rId2"/>
</worksheet>
</file>

<file path=xl/worksheets/sheet13.xml><?xml version="1.0" encoding="utf-8"?>
<worksheet xmlns="http://schemas.openxmlformats.org/spreadsheetml/2006/main" xmlns:r="http://schemas.openxmlformats.org/officeDocument/2006/relationships">
  <dimension ref="A1:Z38"/>
  <sheetViews>
    <sheetView view="pageBreakPreview" topLeftCell="J34" zoomScale="80" zoomScaleNormal="50" zoomScaleSheetLayoutView="80" workbookViewId="0">
      <selection activeCell="S38" sqref="S38:U38"/>
    </sheetView>
  </sheetViews>
  <sheetFormatPr baseColWidth="10" defaultRowHeight="12.75"/>
  <cols>
    <col min="1" max="1" width="3.42578125" style="18" bestFit="1" customWidth="1"/>
    <col min="2" max="2" width="3.5703125" style="18" bestFit="1" customWidth="1"/>
    <col min="3" max="3" width="20" style="18" bestFit="1" customWidth="1"/>
    <col min="4" max="4" width="6.85546875" style="18" bestFit="1" customWidth="1"/>
    <col min="5" max="5" width="3.140625" style="18" bestFit="1" customWidth="1"/>
    <col min="6" max="6" width="29.28515625" style="18" bestFit="1" customWidth="1"/>
    <col min="7" max="7" width="24" style="18" bestFit="1" customWidth="1"/>
    <col min="8" max="8" width="25.85546875" style="18" bestFit="1" customWidth="1"/>
    <col min="9" max="9" width="21.140625" style="18" customWidth="1"/>
    <col min="10" max="10" width="18.5703125" style="18" bestFit="1" customWidth="1"/>
    <col min="11" max="11" width="20" style="18" bestFit="1" customWidth="1"/>
    <col min="12" max="13" width="3.42578125" style="18" bestFit="1" customWidth="1"/>
    <col min="14" max="14" width="4.140625" style="18" bestFit="1" customWidth="1"/>
    <col min="15" max="15" width="9.5703125" style="18" bestFit="1" customWidth="1"/>
    <col min="16" max="16" width="4.140625" style="18" bestFit="1" customWidth="1"/>
    <col min="17" max="17" width="5.7109375" style="18" bestFit="1" customWidth="1"/>
    <col min="18" max="18" width="8" style="18" customWidth="1"/>
    <col min="19" max="19" width="24.7109375" style="18" bestFit="1" customWidth="1"/>
    <col min="20" max="20" width="4" style="18" bestFit="1" customWidth="1"/>
    <col min="21" max="21" width="29.28515625" style="18" bestFit="1" customWidth="1"/>
    <col min="22" max="22" width="11.28515625" style="18" customWidth="1"/>
    <col min="23" max="23" width="10.140625" style="18" customWidth="1"/>
    <col min="24" max="24" width="24.85546875" style="18" customWidth="1"/>
    <col min="25" max="25" width="27.85546875" style="18" customWidth="1"/>
    <col min="26" max="26" width="10.28515625" style="18" customWidth="1"/>
    <col min="27" max="16384" width="11.42578125" style="18"/>
  </cols>
  <sheetData>
    <row r="1" spans="1:26" ht="12.75" customHeight="1">
      <c r="A1" s="271" t="s">
        <v>207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row>
    <row r="2" spans="1:26" ht="20.25" customHeight="1">
      <c r="A2" s="271"/>
      <c r="B2" s="271"/>
      <c r="C2" s="271"/>
      <c r="D2" s="271"/>
      <c r="E2" s="271"/>
      <c r="F2" s="271"/>
      <c r="G2" s="271"/>
      <c r="H2" s="271"/>
      <c r="I2" s="271"/>
      <c r="J2" s="271"/>
      <c r="K2" s="271"/>
      <c r="L2" s="271"/>
      <c r="M2" s="271"/>
      <c r="N2" s="271"/>
      <c r="O2" s="271"/>
      <c r="P2" s="271"/>
      <c r="Q2" s="271"/>
      <c r="R2" s="271"/>
      <c r="S2" s="271"/>
      <c r="T2" s="271"/>
      <c r="U2" s="271"/>
      <c r="V2" s="271"/>
      <c r="W2" s="271"/>
      <c r="X2" s="271"/>
      <c r="Y2" s="271"/>
      <c r="Z2" s="271"/>
    </row>
    <row r="3" spans="1:26" ht="12.75" customHeight="1">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row>
    <row r="4" spans="1:26" ht="12.75" customHeight="1">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row>
    <row r="5" spans="1:26" ht="12.75" customHeigh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row>
    <row r="6" spans="1:26" ht="1.5" customHeight="1">
      <c r="A6" s="271"/>
      <c r="B6" s="271"/>
      <c r="C6" s="271"/>
      <c r="D6" s="271"/>
      <c r="E6" s="271"/>
      <c r="F6" s="271"/>
      <c r="G6" s="271"/>
      <c r="H6" s="271"/>
      <c r="I6" s="271"/>
      <c r="J6" s="271"/>
      <c r="K6" s="271"/>
      <c r="L6" s="271"/>
      <c r="M6" s="271"/>
      <c r="N6" s="271"/>
      <c r="O6" s="271"/>
      <c r="P6" s="271"/>
      <c r="Q6" s="271"/>
      <c r="R6" s="271"/>
      <c r="S6" s="271"/>
      <c r="T6" s="271"/>
      <c r="U6" s="271"/>
      <c r="V6" s="271"/>
      <c r="W6" s="271"/>
      <c r="X6" s="271"/>
      <c r="Y6" s="271"/>
      <c r="Z6" s="271"/>
    </row>
    <row r="7" spans="1:26" ht="12.75" hidden="1" customHeigh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row>
    <row r="8" spans="1:26" ht="25.5" customHeight="1" thickBot="1">
      <c r="A8" s="282" t="s">
        <v>0</v>
      </c>
      <c r="B8" s="282"/>
      <c r="C8" s="282"/>
      <c r="D8" s="282"/>
      <c r="E8" s="282"/>
      <c r="F8" s="282"/>
      <c r="G8" s="282"/>
      <c r="H8" s="282"/>
      <c r="I8" s="282"/>
      <c r="J8" s="282"/>
      <c r="K8" s="282"/>
      <c r="L8" s="282"/>
      <c r="M8" s="282"/>
      <c r="N8" s="282"/>
      <c r="O8" s="282"/>
      <c r="P8" s="282"/>
      <c r="Q8" s="282"/>
      <c r="R8" s="282"/>
      <c r="S8" s="282"/>
      <c r="T8" s="282"/>
      <c r="U8" s="282"/>
      <c r="V8" s="282"/>
      <c r="W8" s="282"/>
      <c r="X8" s="282"/>
      <c r="Y8" s="282"/>
      <c r="Z8" s="283"/>
    </row>
    <row r="9" spans="1:26" ht="73.5" customHeight="1" thickBot="1">
      <c r="A9" s="272" t="s">
        <v>8</v>
      </c>
      <c r="B9" s="264" t="s">
        <v>7</v>
      </c>
      <c r="C9" s="264" t="s">
        <v>6</v>
      </c>
      <c r="D9" s="264" t="s">
        <v>9</v>
      </c>
      <c r="E9" s="264" t="s">
        <v>10</v>
      </c>
      <c r="F9" s="255" t="s">
        <v>13</v>
      </c>
      <c r="G9" s="256"/>
      <c r="H9" s="264" t="s">
        <v>12</v>
      </c>
      <c r="I9" s="255" t="s">
        <v>17</v>
      </c>
      <c r="J9" s="259"/>
      <c r="K9" s="256"/>
      <c r="L9" s="255" t="s">
        <v>26</v>
      </c>
      <c r="M9" s="259"/>
      <c r="N9" s="259"/>
      <c r="O9" s="259"/>
      <c r="P9" s="259"/>
      <c r="Q9" s="259"/>
      <c r="R9" s="256"/>
      <c r="S9" s="276" t="s">
        <v>27</v>
      </c>
      <c r="T9" s="278"/>
      <c r="U9" s="279"/>
      <c r="V9" s="285" t="s">
        <v>2</v>
      </c>
      <c r="W9" s="286"/>
      <c r="X9" s="286"/>
      <c r="Y9" s="286"/>
      <c r="Z9" s="287"/>
    </row>
    <row r="10" spans="1:26" ht="13.5" customHeight="1" thickBot="1">
      <c r="A10" s="273"/>
      <c r="B10" s="265"/>
      <c r="C10" s="265"/>
      <c r="D10" s="265"/>
      <c r="E10" s="265"/>
      <c r="F10" s="257"/>
      <c r="G10" s="258"/>
      <c r="H10" s="265"/>
      <c r="I10" s="260"/>
      <c r="J10" s="261"/>
      <c r="K10" s="262"/>
      <c r="L10" s="257"/>
      <c r="M10" s="263"/>
      <c r="N10" s="263"/>
      <c r="O10" s="263"/>
      <c r="P10" s="263"/>
      <c r="Q10" s="263"/>
      <c r="R10" s="258"/>
      <c r="S10" s="277"/>
      <c r="T10" s="280"/>
      <c r="U10" s="281"/>
      <c r="V10" s="250" t="s">
        <v>3</v>
      </c>
      <c r="W10" s="250" t="s">
        <v>4</v>
      </c>
      <c r="X10" s="250" t="s">
        <v>5</v>
      </c>
      <c r="Y10" s="250" t="s">
        <v>100</v>
      </c>
      <c r="Z10" s="284" t="s">
        <v>1</v>
      </c>
    </row>
    <row r="11" spans="1:26" ht="121.5" customHeight="1" thickBot="1">
      <c r="A11" s="274"/>
      <c r="B11" s="265"/>
      <c r="C11" s="265"/>
      <c r="D11" s="265"/>
      <c r="E11" s="265"/>
      <c r="F11" s="43" t="s">
        <v>14</v>
      </c>
      <c r="G11" s="43" t="s">
        <v>15</v>
      </c>
      <c r="H11" s="275"/>
      <c r="I11" s="45" t="s">
        <v>16</v>
      </c>
      <c r="J11" s="45" t="s">
        <v>18</v>
      </c>
      <c r="K11" s="44" t="s">
        <v>19</v>
      </c>
      <c r="L11" s="43" t="s">
        <v>21</v>
      </c>
      <c r="M11" s="43" t="s">
        <v>22</v>
      </c>
      <c r="N11" s="43" t="s">
        <v>20</v>
      </c>
      <c r="O11" s="43" t="s">
        <v>23</v>
      </c>
      <c r="P11" s="43" t="s">
        <v>31</v>
      </c>
      <c r="Q11" s="43" t="s">
        <v>24</v>
      </c>
      <c r="R11" s="43" t="s">
        <v>25</v>
      </c>
      <c r="S11" s="43" t="s">
        <v>28</v>
      </c>
      <c r="T11" s="44" t="s">
        <v>29</v>
      </c>
      <c r="U11" s="4" t="s">
        <v>30</v>
      </c>
      <c r="V11" s="251"/>
      <c r="W11" s="251"/>
      <c r="X11" s="251"/>
      <c r="Y11" s="251"/>
      <c r="Z11" s="284"/>
    </row>
    <row r="12" spans="1:26" ht="156" customHeight="1" thickBot="1">
      <c r="A12" s="246" t="s">
        <v>276</v>
      </c>
      <c r="B12" s="248" t="s">
        <v>211</v>
      </c>
      <c r="C12" s="246" t="s">
        <v>277</v>
      </c>
      <c r="D12" s="268" t="s">
        <v>278</v>
      </c>
      <c r="E12" s="266" t="s">
        <v>102</v>
      </c>
      <c r="F12" s="23" t="s">
        <v>259</v>
      </c>
      <c r="G12" s="6" t="s">
        <v>93</v>
      </c>
      <c r="H12" s="20" t="s">
        <v>103</v>
      </c>
      <c r="I12" s="20" t="s">
        <v>104</v>
      </c>
      <c r="J12" s="21" t="s">
        <v>105</v>
      </c>
      <c r="K12" s="23" t="s">
        <v>106</v>
      </c>
      <c r="L12" s="6">
        <v>2</v>
      </c>
      <c r="M12" s="5">
        <v>4</v>
      </c>
      <c r="N12" s="7">
        <f t="shared" ref="N12:N36" si="0">L12*M12</f>
        <v>8</v>
      </c>
      <c r="O12" s="8" t="str">
        <f t="shared" ref="O12:O17" si="1">IF(AND(N12&gt;9,N12&lt;21),"ALTO",IF(AND(N12&gt;23),"MUY ALTO",IF(AND(N12&gt;5,N12&lt;9),"MEDIO","BAJO")))</f>
        <v>MEDIO</v>
      </c>
      <c r="P12" s="6">
        <v>10</v>
      </c>
      <c r="Q12" s="5">
        <f t="shared" ref="Q12:Q36" si="2">N12*P12</f>
        <v>80</v>
      </c>
      <c r="R12" s="9" t="str">
        <f t="shared" ref="R12:R17" si="3">IF(AND(Q12&gt;149,Q12&lt;501),"Nivel 2",IF(AND(Q12&gt;599),"Nivel 1",IF(AND(Q12&gt;39,Q12&lt;121),"Nivel 3","Nivel 4")))</f>
        <v>Nivel 3</v>
      </c>
      <c r="S12" s="10" t="str">
        <f t="shared" ref="S12:S36" si="4">IF(AND(Q12&gt;149,Q12&lt;501),"No Aceptable o Aceptable con control específico",IF(AND(Q12&gt;599),"No Aceptable",IF(AND(Q12&gt;39,Q12&lt;121),"Aceptable","Aceptable")))</f>
        <v>Aceptable</v>
      </c>
      <c r="T12" s="6">
        <v>25</v>
      </c>
      <c r="U12" s="22" t="s">
        <v>125</v>
      </c>
      <c r="V12" s="5" t="s">
        <v>120</v>
      </c>
      <c r="W12" s="6" t="s">
        <v>120</v>
      </c>
      <c r="X12" s="23" t="s">
        <v>126</v>
      </c>
      <c r="Y12" s="39" t="s">
        <v>127</v>
      </c>
      <c r="Z12" s="20" t="s">
        <v>120</v>
      </c>
    </row>
    <row r="13" spans="1:26" ht="146.25" customHeight="1" thickBot="1">
      <c r="A13" s="247"/>
      <c r="B13" s="249"/>
      <c r="C13" s="247"/>
      <c r="D13" s="269"/>
      <c r="E13" s="267"/>
      <c r="F13" s="35" t="s">
        <v>193</v>
      </c>
      <c r="G13" s="36" t="s">
        <v>93</v>
      </c>
      <c r="H13" s="35" t="s">
        <v>194</v>
      </c>
      <c r="I13" s="20" t="s">
        <v>197</v>
      </c>
      <c r="J13" s="21" t="s">
        <v>196</v>
      </c>
      <c r="K13" s="35" t="s">
        <v>198</v>
      </c>
      <c r="L13" s="36">
        <v>2</v>
      </c>
      <c r="M13" s="5">
        <v>3</v>
      </c>
      <c r="N13" s="7">
        <f t="shared" si="0"/>
        <v>6</v>
      </c>
      <c r="O13" s="8" t="str">
        <f t="shared" si="1"/>
        <v>MEDIO</v>
      </c>
      <c r="P13" s="6">
        <v>10</v>
      </c>
      <c r="Q13" s="5">
        <f t="shared" si="2"/>
        <v>60</v>
      </c>
      <c r="R13" s="9" t="str">
        <f t="shared" si="3"/>
        <v>Nivel 3</v>
      </c>
      <c r="S13" s="10" t="str">
        <f t="shared" si="4"/>
        <v>Aceptable</v>
      </c>
      <c r="T13" s="6">
        <v>25</v>
      </c>
      <c r="U13" s="22" t="s">
        <v>195</v>
      </c>
      <c r="V13" s="5" t="s">
        <v>120</v>
      </c>
      <c r="W13" s="6" t="s">
        <v>120</v>
      </c>
      <c r="X13" s="35" t="s">
        <v>199</v>
      </c>
      <c r="Y13" s="38" t="s">
        <v>200</v>
      </c>
      <c r="Z13" s="20" t="s">
        <v>120</v>
      </c>
    </row>
    <row r="14" spans="1:26" ht="177" customHeight="1" thickBot="1">
      <c r="A14" s="247"/>
      <c r="B14" s="249"/>
      <c r="C14" s="247"/>
      <c r="D14" s="269"/>
      <c r="E14" s="267"/>
      <c r="F14" s="35" t="s">
        <v>166</v>
      </c>
      <c r="G14" s="36" t="s">
        <v>93</v>
      </c>
      <c r="H14" s="35" t="s">
        <v>181</v>
      </c>
      <c r="I14" s="23" t="s">
        <v>182</v>
      </c>
      <c r="J14" s="39" t="s">
        <v>183</v>
      </c>
      <c r="K14" s="25" t="s">
        <v>184</v>
      </c>
      <c r="L14" s="36">
        <v>2</v>
      </c>
      <c r="M14" s="5">
        <v>4</v>
      </c>
      <c r="N14" s="7">
        <f t="shared" si="0"/>
        <v>8</v>
      </c>
      <c r="O14" s="8" t="str">
        <f t="shared" si="1"/>
        <v>MEDIO</v>
      </c>
      <c r="P14" s="36">
        <v>10</v>
      </c>
      <c r="Q14" s="5">
        <f t="shared" si="2"/>
        <v>80</v>
      </c>
      <c r="R14" s="9" t="str">
        <f t="shared" si="3"/>
        <v>Nivel 3</v>
      </c>
      <c r="S14" s="10" t="str">
        <f t="shared" si="4"/>
        <v>Aceptable</v>
      </c>
      <c r="T14" s="6">
        <v>25</v>
      </c>
      <c r="U14" s="22" t="s">
        <v>125</v>
      </c>
      <c r="V14" s="5" t="s">
        <v>120</v>
      </c>
      <c r="W14" s="6" t="s">
        <v>120</v>
      </c>
      <c r="X14" s="35" t="s">
        <v>185</v>
      </c>
      <c r="Y14" s="38" t="s">
        <v>186</v>
      </c>
      <c r="Z14" s="20" t="s">
        <v>120</v>
      </c>
    </row>
    <row r="15" spans="1:26" ht="114" customHeight="1" thickBot="1">
      <c r="A15" s="247"/>
      <c r="B15" s="249"/>
      <c r="C15" s="247"/>
      <c r="D15" s="269"/>
      <c r="E15" s="267"/>
      <c r="F15" s="35" t="s">
        <v>224</v>
      </c>
      <c r="G15" s="36" t="s">
        <v>93</v>
      </c>
      <c r="H15" s="35" t="s">
        <v>225</v>
      </c>
      <c r="I15" s="23" t="s">
        <v>120</v>
      </c>
      <c r="J15" s="39" t="s">
        <v>120</v>
      </c>
      <c r="K15" s="25" t="s">
        <v>226</v>
      </c>
      <c r="L15" s="36">
        <v>2</v>
      </c>
      <c r="M15" s="5">
        <v>3</v>
      </c>
      <c r="N15" s="7">
        <f t="shared" si="0"/>
        <v>6</v>
      </c>
      <c r="O15" s="8" t="str">
        <f t="shared" si="1"/>
        <v>MEDIO</v>
      </c>
      <c r="P15" s="36">
        <v>10</v>
      </c>
      <c r="Q15" s="5">
        <f t="shared" si="2"/>
        <v>60</v>
      </c>
      <c r="R15" s="9" t="str">
        <f t="shared" si="3"/>
        <v>Nivel 3</v>
      </c>
      <c r="S15" s="10" t="str">
        <f t="shared" si="4"/>
        <v>Aceptable</v>
      </c>
      <c r="T15" s="6">
        <v>25</v>
      </c>
      <c r="U15" s="22" t="s">
        <v>230</v>
      </c>
      <c r="V15" s="5" t="s">
        <v>222</v>
      </c>
      <c r="W15" s="6" t="s">
        <v>120</v>
      </c>
      <c r="X15" s="35" t="s">
        <v>229</v>
      </c>
      <c r="Y15" s="38" t="s">
        <v>227</v>
      </c>
      <c r="Z15" s="20" t="s">
        <v>228</v>
      </c>
    </row>
    <row r="16" spans="1:26" ht="74.25" customHeight="1" thickBot="1">
      <c r="A16" s="247"/>
      <c r="B16" s="249"/>
      <c r="C16" s="247"/>
      <c r="D16" s="269"/>
      <c r="E16" s="267"/>
      <c r="F16" s="35" t="s">
        <v>162</v>
      </c>
      <c r="G16" s="36" t="s">
        <v>93</v>
      </c>
      <c r="H16" s="35" t="s">
        <v>164</v>
      </c>
      <c r="I16" s="20" t="s">
        <v>167</v>
      </c>
      <c r="J16" s="21" t="s">
        <v>168</v>
      </c>
      <c r="K16" s="25" t="s">
        <v>163</v>
      </c>
      <c r="L16" s="36">
        <v>2</v>
      </c>
      <c r="M16" s="5">
        <v>3</v>
      </c>
      <c r="N16" s="7">
        <f t="shared" si="0"/>
        <v>6</v>
      </c>
      <c r="O16" s="8" t="str">
        <f t="shared" si="1"/>
        <v>MEDIO</v>
      </c>
      <c r="P16" s="36">
        <v>10</v>
      </c>
      <c r="Q16" s="5">
        <f t="shared" si="2"/>
        <v>60</v>
      </c>
      <c r="R16" s="9" t="str">
        <f t="shared" si="3"/>
        <v>Nivel 3</v>
      </c>
      <c r="S16" s="10" t="str">
        <f t="shared" si="4"/>
        <v>Aceptable</v>
      </c>
      <c r="T16" s="6">
        <v>25</v>
      </c>
      <c r="U16" s="22" t="s">
        <v>165</v>
      </c>
      <c r="V16" s="5" t="s">
        <v>120</v>
      </c>
      <c r="W16" s="6" t="s">
        <v>120</v>
      </c>
      <c r="X16" s="35" t="s">
        <v>169</v>
      </c>
      <c r="Y16" s="35" t="s">
        <v>169</v>
      </c>
      <c r="Z16" s="20" t="s">
        <v>120</v>
      </c>
    </row>
    <row r="17" spans="1:26" ht="129" customHeight="1" thickBot="1">
      <c r="A17" s="247"/>
      <c r="B17" s="249"/>
      <c r="C17" s="247"/>
      <c r="D17" s="269"/>
      <c r="E17" s="267"/>
      <c r="F17" s="35" t="s">
        <v>261</v>
      </c>
      <c r="G17" s="36" t="s">
        <v>94</v>
      </c>
      <c r="H17" s="35" t="s">
        <v>262</v>
      </c>
      <c r="I17" s="35" t="s">
        <v>263</v>
      </c>
      <c r="J17" s="58" t="s">
        <v>196</v>
      </c>
      <c r="K17" s="35" t="s">
        <v>264</v>
      </c>
      <c r="L17" s="36">
        <v>6</v>
      </c>
      <c r="M17" s="5">
        <v>3</v>
      </c>
      <c r="N17" s="7">
        <f t="shared" si="0"/>
        <v>18</v>
      </c>
      <c r="O17" s="8" t="str">
        <f t="shared" si="1"/>
        <v>ALTO</v>
      </c>
      <c r="P17" s="36">
        <v>25</v>
      </c>
      <c r="Q17" s="5">
        <f t="shared" si="2"/>
        <v>450</v>
      </c>
      <c r="R17" s="9" t="str">
        <f t="shared" si="3"/>
        <v>Nivel 2</v>
      </c>
      <c r="S17" s="10" t="str">
        <f t="shared" si="4"/>
        <v>No Aceptable o Aceptable con control específico</v>
      </c>
      <c r="T17" s="6">
        <v>25</v>
      </c>
      <c r="U17" s="57" t="s">
        <v>267</v>
      </c>
      <c r="V17" s="5" t="s">
        <v>120</v>
      </c>
      <c r="W17" s="6" t="s">
        <v>120</v>
      </c>
      <c r="X17" s="35" t="s">
        <v>265</v>
      </c>
      <c r="Y17" s="58" t="s">
        <v>266</v>
      </c>
      <c r="Z17" s="20" t="s">
        <v>228</v>
      </c>
    </row>
    <row r="18" spans="1:26" ht="96.75" customHeight="1" thickBot="1">
      <c r="A18" s="247"/>
      <c r="B18" s="249"/>
      <c r="C18" s="247"/>
      <c r="D18" s="269"/>
      <c r="E18" s="267"/>
      <c r="F18" s="25" t="s">
        <v>284</v>
      </c>
      <c r="G18" s="12" t="s">
        <v>94</v>
      </c>
      <c r="H18" s="17" t="s">
        <v>109</v>
      </c>
      <c r="I18" s="11" t="s">
        <v>107</v>
      </c>
      <c r="J18" s="30" t="s">
        <v>285</v>
      </c>
      <c r="K18" s="25" t="s">
        <v>172</v>
      </c>
      <c r="L18" s="12">
        <v>2</v>
      </c>
      <c r="M18" s="5">
        <v>3</v>
      </c>
      <c r="N18" s="13">
        <f t="shared" si="0"/>
        <v>6</v>
      </c>
      <c r="O18" s="14" t="str">
        <f t="shared" ref="O18:O36" si="5">IF(AND(N18&gt;9,N18&lt;21),"ALTO",IF(AND(N18&gt;23),"MUY ALTO",IF(AND(N18&gt;5,N18&lt;9),"MEDIO","BAJO")))</f>
        <v>MEDIO</v>
      </c>
      <c r="P18" s="12">
        <v>25</v>
      </c>
      <c r="Q18" s="11">
        <f t="shared" si="2"/>
        <v>150</v>
      </c>
      <c r="R18" s="15" t="str">
        <f t="shared" ref="R18:R36" si="6">IF(AND(Q18&gt;149,Q18&lt;501),"Nivel 2",IF(AND(Q18&gt;599),"Nivel 1",IF(AND(Q18&gt;39,Q18&lt;121),"Nivel 3","Nivel 4")))</f>
        <v>Nivel 2</v>
      </c>
      <c r="S18" s="16" t="str">
        <f t="shared" si="4"/>
        <v>No Aceptable o Aceptable con control específico</v>
      </c>
      <c r="T18" s="6">
        <v>25</v>
      </c>
      <c r="U18" s="30" t="s">
        <v>128</v>
      </c>
      <c r="V18" s="5" t="s">
        <v>120</v>
      </c>
      <c r="W18" s="6" t="s">
        <v>120</v>
      </c>
      <c r="X18" s="25" t="s">
        <v>173</v>
      </c>
      <c r="Y18" s="26" t="s">
        <v>174</v>
      </c>
      <c r="Z18" s="23" t="s">
        <v>108</v>
      </c>
    </row>
    <row r="19" spans="1:26" ht="96.75" customHeight="1" thickBot="1">
      <c r="A19" s="247"/>
      <c r="B19" s="249"/>
      <c r="C19" s="247"/>
      <c r="D19" s="269"/>
      <c r="E19" s="267"/>
      <c r="F19" s="25" t="s">
        <v>244</v>
      </c>
      <c r="G19" s="12" t="s">
        <v>92</v>
      </c>
      <c r="H19" s="25" t="s">
        <v>245</v>
      </c>
      <c r="I19" s="31" t="s">
        <v>247</v>
      </c>
      <c r="J19" s="51" t="s">
        <v>120</v>
      </c>
      <c r="K19" s="37" t="s">
        <v>246</v>
      </c>
      <c r="L19" s="12">
        <v>2</v>
      </c>
      <c r="M19" s="5">
        <v>2</v>
      </c>
      <c r="N19" s="13">
        <f t="shared" si="0"/>
        <v>4</v>
      </c>
      <c r="O19" s="14" t="str">
        <f t="shared" si="5"/>
        <v>BAJO</v>
      </c>
      <c r="P19" s="12">
        <v>10</v>
      </c>
      <c r="Q19" s="11">
        <f t="shared" si="2"/>
        <v>40</v>
      </c>
      <c r="R19" s="15" t="str">
        <f t="shared" si="6"/>
        <v>Nivel 3</v>
      </c>
      <c r="S19" s="16" t="str">
        <f t="shared" si="4"/>
        <v>Aceptable</v>
      </c>
      <c r="T19" s="6">
        <v>25</v>
      </c>
      <c r="U19" s="30" t="s">
        <v>245</v>
      </c>
      <c r="V19" s="5" t="s">
        <v>120</v>
      </c>
      <c r="W19" s="6" t="s">
        <v>120</v>
      </c>
      <c r="X19" s="25" t="s">
        <v>249</v>
      </c>
      <c r="Y19" s="26" t="s">
        <v>248</v>
      </c>
      <c r="Z19" s="35" t="s">
        <v>228</v>
      </c>
    </row>
    <row r="20" spans="1:26" ht="93.75" customHeight="1" thickBot="1">
      <c r="A20" s="247"/>
      <c r="B20" s="249"/>
      <c r="C20" s="247"/>
      <c r="D20" s="269"/>
      <c r="E20" s="267"/>
      <c r="F20" s="25" t="s">
        <v>129</v>
      </c>
      <c r="G20" s="12" t="s">
        <v>92</v>
      </c>
      <c r="H20" s="25" t="s">
        <v>130</v>
      </c>
      <c r="I20" s="25" t="s">
        <v>131</v>
      </c>
      <c r="J20" s="28" t="s">
        <v>110</v>
      </c>
      <c r="K20" s="28" t="s">
        <v>139</v>
      </c>
      <c r="L20" s="12">
        <v>2</v>
      </c>
      <c r="M20" s="5">
        <v>2</v>
      </c>
      <c r="N20" s="13">
        <f t="shared" si="0"/>
        <v>4</v>
      </c>
      <c r="O20" s="14" t="str">
        <f>IF(AND(N20&gt;9,N20&lt;21),"ALTO",IF(AND(N20&gt;23),"MUY ALTO",IF(AND(N20&gt;5,N20&lt;9),"MEDIO","BAJO")))</f>
        <v>BAJO</v>
      </c>
      <c r="P20" s="12">
        <v>10</v>
      </c>
      <c r="Q20" s="11">
        <f t="shared" si="2"/>
        <v>40</v>
      </c>
      <c r="R20" s="15" t="str">
        <f>IF(AND(Q20&gt;149,Q20&lt;501),"Nivel 2",IF(AND(Q20&gt;599),"Nivel 1",IF(AND(Q20&gt;39,Q20&lt;121),"Nivel 3","Nivel 4")))</f>
        <v>Nivel 3</v>
      </c>
      <c r="S20" s="16" t="str">
        <f t="shared" si="4"/>
        <v>Aceptable</v>
      </c>
      <c r="T20" s="6">
        <v>25</v>
      </c>
      <c r="U20" s="30" t="s">
        <v>175</v>
      </c>
      <c r="V20" s="5" t="s">
        <v>120</v>
      </c>
      <c r="W20" s="6" t="s">
        <v>120</v>
      </c>
      <c r="X20" s="31" t="s">
        <v>120</v>
      </c>
      <c r="Y20" s="32" t="s">
        <v>111</v>
      </c>
      <c r="Z20" s="31" t="s">
        <v>120</v>
      </c>
    </row>
    <row r="21" spans="1:26" ht="150.75" customHeight="1" thickBot="1">
      <c r="A21" s="247"/>
      <c r="B21" s="249"/>
      <c r="C21" s="247"/>
      <c r="D21" s="269"/>
      <c r="E21" s="267"/>
      <c r="F21" s="25" t="s">
        <v>132</v>
      </c>
      <c r="G21" s="12" t="s">
        <v>95</v>
      </c>
      <c r="H21" s="31" t="s">
        <v>112</v>
      </c>
      <c r="I21" s="31" t="s">
        <v>120</v>
      </c>
      <c r="J21" s="33" t="s">
        <v>120</v>
      </c>
      <c r="K21" s="34" t="s">
        <v>176</v>
      </c>
      <c r="L21" s="12">
        <v>2</v>
      </c>
      <c r="M21" s="5">
        <v>3</v>
      </c>
      <c r="N21" s="13">
        <f t="shared" si="0"/>
        <v>6</v>
      </c>
      <c r="O21" s="14" t="str">
        <f t="shared" si="5"/>
        <v>MEDIO</v>
      </c>
      <c r="P21" s="12">
        <v>10</v>
      </c>
      <c r="Q21" s="11">
        <f t="shared" si="2"/>
        <v>60</v>
      </c>
      <c r="R21" s="15" t="str">
        <f t="shared" si="6"/>
        <v>Nivel 3</v>
      </c>
      <c r="S21" s="16" t="str">
        <f t="shared" si="4"/>
        <v>Aceptable</v>
      </c>
      <c r="T21" s="6">
        <v>25</v>
      </c>
      <c r="U21" s="30" t="s">
        <v>177</v>
      </c>
      <c r="V21" s="5" t="s">
        <v>120</v>
      </c>
      <c r="W21" s="6" t="s">
        <v>120</v>
      </c>
      <c r="X21" s="31" t="s">
        <v>120</v>
      </c>
      <c r="Y21" s="32" t="s">
        <v>113</v>
      </c>
      <c r="Z21" s="31" t="s">
        <v>120</v>
      </c>
    </row>
    <row r="22" spans="1:26" ht="148.5" customHeight="1" thickBot="1">
      <c r="A22" s="247"/>
      <c r="B22" s="249"/>
      <c r="C22" s="247"/>
      <c r="D22" s="269"/>
      <c r="E22" s="267"/>
      <c r="F22" s="25" t="s">
        <v>133</v>
      </c>
      <c r="G22" s="12" t="s">
        <v>95</v>
      </c>
      <c r="H22" s="25" t="s">
        <v>178</v>
      </c>
      <c r="I22" s="31" t="s">
        <v>120</v>
      </c>
      <c r="J22" s="33" t="s">
        <v>120</v>
      </c>
      <c r="K22" s="34" t="s">
        <v>146</v>
      </c>
      <c r="L22" s="12">
        <v>2</v>
      </c>
      <c r="M22" s="5">
        <v>3</v>
      </c>
      <c r="N22" s="13">
        <f t="shared" si="0"/>
        <v>6</v>
      </c>
      <c r="O22" s="14" t="str">
        <f t="shared" si="5"/>
        <v>MEDIO</v>
      </c>
      <c r="P22" s="12">
        <v>10</v>
      </c>
      <c r="Q22" s="11">
        <f t="shared" si="2"/>
        <v>60</v>
      </c>
      <c r="R22" s="15" t="str">
        <f t="shared" si="6"/>
        <v>Nivel 3</v>
      </c>
      <c r="S22" s="16" t="str">
        <f t="shared" si="4"/>
        <v>Aceptable</v>
      </c>
      <c r="T22" s="6">
        <v>25</v>
      </c>
      <c r="U22" s="30" t="s">
        <v>177</v>
      </c>
      <c r="V22" s="5" t="s">
        <v>120</v>
      </c>
      <c r="W22" s="6" t="s">
        <v>120</v>
      </c>
      <c r="X22" s="31" t="s">
        <v>120</v>
      </c>
      <c r="Y22" s="32" t="s">
        <v>141</v>
      </c>
      <c r="Z22" s="31" t="s">
        <v>120</v>
      </c>
    </row>
    <row r="23" spans="1:26" ht="163.5" customHeight="1" thickBot="1">
      <c r="A23" s="247"/>
      <c r="B23" s="249"/>
      <c r="C23" s="247"/>
      <c r="D23" s="269"/>
      <c r="E23" s="267"/>
      <c r="F23" s="25" t="s">
        <v>134</v>
      </c>
      <c r="G23" s="12" t="s">
        <v>95</v>
      </c>
      <c r="H23" s="31" t="s">
        <v>137</v>
      </c>
      <c r="I23" s="31" t="s">
        <v>120</v>
      </c>
      <c r="J23" s="33" t="s">
        <v>120</v>
      </c>
      <c r="K23" s="34" t="s">
        <v>144</v>
      </c>
      <c r="L23" s="12">
        <v>2</v>
      </c>
      <c r="M23" s="5">
        <v>3</v>
      </c>
      <c r="N23" s="13">
        <f t="shared" si="0"/>
        <v>6</v>
      </c>
      <c r="O23" s="14" t="str">
        <f t="shared" si="5"/>
        <v>MEDIO</v>
      </c>
      <c r="P23" s="12">
        <v>10</v>
      </c>
      <c r="Q23" s="11">
        <f t="shared" si="2"/>
        <v>60</v>
      </c>
      <c r="R23" s="15" t="str">
        <f t="shared" si="6"/>
        <v>Nivel 3</v>
      </c>
      <c r="S23" s="16" t="str">
        <f t="shared" si="4"/>
        <v>Aceptable</v>
      </c>
      <c r="T23" s="6">
        <v>25</v>
      </c>
      <c r="U23" s="30" t="s">
        <v>177</v>
      </c>
      <c r="V23" s="5" t="s">
        <v>120</v>
      </c>
      <c r="W23" s="6" t="s">
        <v>120</v>
      </c>
      <c r="X23" s="31" t="s">
        <v>120</v>
      </c>
      <c r="Y23" s="32" t="s">
        <v>141</v>
      </c>
      <c r="Z23" s="31" t="s">
        <v>120</v>
      </c>
    </row>
    <row r="24" spans="1:26" ht="162.75" customHeight="1" thickBot="1">
      <c r="A24" s="247"/>
      <c r="B24" s="249"/>
      <c r="C24" s="247"/>
      <c r="D24" s="269"/>
      <c r="E24" s="267"/>
      <c r="F24" s="25" t="s">
        <v>135</v>
      </c>
      <c r="G24" s="12" t="s">
        <v>95</v>
      </c>
      <c r="H24" s="31" t="s">
        <v>138</v>
      </c>
      <c r="I24" s="31" t="s">
        <v>120</v>
      </c>
      <c r="J24" s="33" t="s">
        <v>120</v>
      </c>
      <c r="K24" s="34" t="s">
        <v>143</v>
      </c>
      <c r="L24" s="12">
        <v>2</v>
      </c>
      <c r="M24" s="5">
        <v>3</v>
      </c>
      <c r="N24" s="13">
        <f t="shared" si="0"/>
        <v>6</v>
      </c>
      <c r="O24" s="14" t="str">
        <f t="shared" si="5"/>
        <v>MEDIO</v>
      </c>
      <c r="P24" s="12">
        <v>10</v>
      </c>
      <c r="Q24" s="11">
        <f t="shared" si="2"/>
        <v>60</v>
      </c>
      <c r="R24" s="15" t="str">
        <f t="shared" si="6"/>
        <v>Nivel 3</v>
      </c>
      <c r="S24" s="16" t="str">
        <f t="shared" si="4"/>
        <v>Aceptable</v>
      </c>
      <c r="T24" s="6">
        <v>25</v>
      </c>
      <c r="U24" s="30" t="s">
        <v>177</v>
      </c>
      <c r="V24" s="20" t="s">
        <v>145</v>
      </c>
      <c r="W24" s="20" t="s">
        <v>120</v>
      </c>
      <c r="X24" s="31" t="s">
        <v>120</v>
      </c>
      <c r="Y24" s="32" t="s">
        <v>141</v>
      </c>
      <c r="Z24" s="31" t="s">
        <v>120</v>
      </c>
    </row>
    <row r="25" spans="1:26" ht="153" customHeight="1" thickBot="1">
      <c r="A25" s="247"/>
      <c r="B25" s="249"/>
      <c r="C25" s="247"/>
      <c r="D25" s="269"/>
      <c r="E25" s="267"/>
      <c r="F25" s="25" t="s">
        <v>136</v>
      </c>
      <c r="G25" s="12" t="s">
        <v>95</v>
      </c>
      <c r="H25" s="31" t="s">
        <v>140</v>
      </c>
      <c r="I25" s="31" t="s">
        <v>120</v>
      </c>
      <c r="J25" s="33" t="s">
        <v>120</v>
      </c>
      <c r="K25" s="34" t="s">
        <v>142</v>
      </c>
      <c r="L25" s="12">
        <v>2</v>
      </c>
      <c r="M25" s="5">
        <v>3</v>
      </c>
      <c r="N25" s="13">
        <f t="shared" si="0"/>
        <v>6</v>
      </c>
      <c r="O25" s="14" t="str">
        <f t="shared" si="5"/>
        <v>MEDIO</v>
      </c>
      <c r="P25" s="12">
        <v>10</v>
      </c>
      <c r="Q25" s="11">
        <f t="shared" si="2"/>
        <v>60</v>
      </c>
      <c r="R25" s="15" t="str">
        <f t="shared" si="6"/>
        <v>Nivel 3</v>
      </c>
      <c r="S25" s="16" t="str">
        <f t="shared" si="4"/>
        <v>Aceptable</v>
      </c>
      <c r="T25" s="6">
        <v>25</v>
      </c>
      <c r="U25" s="30" t="s">
        <v>177</v>
      </c>
      <c r="V25" s="5" t="s">
        <v>120</v>
      </c>
      <c r="W25" s="6" t="s">
        <v>120</v>
      </c>
      <c r="X25" s="31" t="s">
        <v>120</v>
      </c>
      <c r="Y25" s="32" t="s">
        <v>141</v>
      </c>
      <c r="Z25" s="31" t="s">
        <v>120</v>
      </c>
    </row>
    <row r="26" spans="1:26" ht="87" customHeight="1" thickBot="1">
      <c r="A26" s="247"/>
      <c r="B26" s="249"/>
      <c r="C26" s="247"/>
      <c r="D26" s="269"/>
      <c r="E26" s="267"/>
      <c r="F26" s="25" t="s">
        <v>251</v>
      </c>
      <c r="G26" s="12" t="s">
        <v>98</v>
      </c>
      <c r="H26" s="31" t="s">
        <v>250</v>
      </c>
      <c r="I26" s="31" t="s">
        <v>256</v>
      </c>
      <c r="J26" s="33" t="s">
        <v>252</v>
      </c>
      <c r="K26" s="34" t="s">
        <v>253</v>
      </c>
      <c r="L26" s="12">
        <v>2</v>
      </c>
      <c r="M26" s="5">
        <v>2</v>
      </c>
      <c r="N26" s="13">
        <f t="shared" si="0"/>
        <v>4</v>
      </c>
      <c r="O26" s="14" t="str">
        <f t="shared" si="5"/>
        <v>BAJO</v>
      </c>
      <c r="P26" s="12">
        <v>10</v>
      </c>
      <c r="Q26" s="11">
        <f t="shared" si="2"/>
        <v>40</v>
      </c>
      <c r="R26" s="15" t="str">
        <f t="shared" si="6"/>
        <v>Nivel 3</v>
      </c>
      <c r="S26" s="16" t="str">
        <f t="shared" si="4"/>
        <v>Aceptable</v>
      </c>
      <c r="T26" s="6">
        <v>25</v>
      </c>
      <c r="U26" s="30" t="s">
        <v>257</v>
      </c>
      <c r="V26" s="56" t="s">
        <v>120</v>
      </c>
      <c r="W26" s="36" t="s">
        <v>120</v>
      </c>
      <c r="X26" s="31" t="s">
        <v>255</v>
      </c>
      <c r="Y26" s="32" t="s">
        <v>254</v>
      </c>
      <c r="Z26" s="31" t="s">
        <v>228</v>
      </c>
    </row>
    <row r="27" spans="1:26" ht="136.5" customHeight="1" thickBot="1">
      <c r="A27" s="247"/>
      <c r="B27" s="249"/>
      <c r="C27" s="247"/>
      <c r="D27" s="269"/>
      <c r="E27" s="267"/>
      <c r="F27" s="25" t="s">
        <v>283</v>
      </c>
      <c r="G27" s="12" t="s">
        <v>98</v>
      </c>
      <c r="H27" s="31" t="s">
        <v>179</v>
      </c>
      <c r="I27" s="31" t="s">
        <v>150</v>
      </c>
      <c r="J27" s="33" t="s">
        <v>120</v>
      </c>
      <c r="K27" s="35" t="s">
        <v>151</v>
      </c>
      <c r="L27" s="12">
        <v>2</v>
      </c>
      <c r="M27" s="5">
        <v>3</v>
      </c>
      <c r="N27" s="13">
        <f t="shared" si="0"/>
        <v>6</v>
      </c>
      <c r="O27" s="14" t="str">
        <f t="shared" si="5"/>
        <v>MEDIO</v>
      </c>
      <c r="P27" s="12">
        <v>10</v>
      </c>
      <c r="Q27" s="11">
        <f t="shared" si="2"/>
        <v>60</v>
      </c>
      <c r="R27" s="15" t="str">
        <f t="shared" si="6"/>
        <v>Nivel 3</v>
      </c>
      <c r="S27" s="16" t="str">
        <f t="shared" si="4"/>
        <v>Aceptable</v>
      </c>
      <c r="T27" s="6">
        <v>25</v>
      </c>
      <c r="U27" s="30" t="s">
        <v>152</v>
      </c>
      <c r="V27" s="31" t="s">
        <v>120</v>
      </c>
      <c r="W27" s="32" t="s">
        <v>120</v>
      </c>
      <c r="X27" s="31" t="s">
        <v>147</v>
      </c>
      <c r="Y27" s="26" t="s">
        <v>148</v>
      </c>
      <c r="Z27" s="25" t="s">
        <v>120</v>
      </c>
    </row>
    <row r="28" spans="1:26" ht="147.75" customHeight="1" thickBot="1">
      <c r="A28" s="247"/>
      <c r="B28" s="249"/>
      <c r="C28" s="247"/>
      <c r="D28" s="269"/>
      <c r="E28" s="267"/>
      <c r="F28" s="25" t="s">
        <v>217</v>
      </c>
      <c r="G28" s="12" t="s">
        <v>98</v>
      </c>
      <c r="H28" s="25" t="s">
        <v>188</v>
      </c>
      <c r="I28" s="31" t="s">
        <v>189</v>
      </c>
      <c r="J28" s="33" t="s">
        <v>190</v>
      </c>
      <c r="K28" s="35" t="s">
        <v>191</v>
      </c>
      <c r="L28" s="12">
        <v>2</v>
      </c>
      <c r="M28" s="5">
        <v>3</v>
      </c>
      <c r="N28" s="13">
        <f t="shared" si="0"/>
        <v>6</v>
      </c>
      <c r="O28" s="14" t="str">
        <f t="shared" si="5"/>
        <v>MEDIO</v>
      </c>
      <c r="P28" s="12">
        <v>10</v>
      </c>
      <c r="Q28" s="11">
        <f t="shared" si="2"/>
        <v>60</v>
      </c>
      <c r="R28" s="15" t="str">
        <f t="shared" si="6"/>
        <v>Nivel 3</v>
      </c>
      <c r="S28" s="16" t="str">
        <f t="shared" si="4"/>
        <v>Aceptable</v>
      </c>
      <c r="T28" s="6">
        <v>25</v>
      </c>
      <c r="U28" s="30" t="s">
        <v>205</v>
      </c>
      <c r="V28" s="31" t="s">
        <v>120</v>
      </c>
      <c r="W28" s="32" t="s">
        <v>120</v>
      </c>
      <c r="X28" s="31" t="s">
        <v>192</v>
      </c>
      <c r="Y28" s="26" t="s">
        <v>206</v>
      </c>
      <c r="Z28" s="25" t="s">
        <v>120</v>
      </c>
    </row>
    <row r="29" spans="1:26" ht="64.5" thickBot="1">
      <c r="A29" s="247"/>
      <c r="B29" s="249"/>
      <c r="C29" s="247"/>
      <c r="D29" s="269"/>
      <c r="E29" s="267"/>
      <c r="F29" s="25" t="s">
        <v>282</v>
      </c>
      <c r="G29" s="12" t="s">
        <v>98</v>
      </c>
      <c r="H29" s="25" t="s">
        <v>237</v>
      </c>
      <c r="I29" s="31" t="s">
        <v>238</v>
      </c>
      <c r="J29" s="33" t="s">
        <v>120</v>
      </c>
      <c r="K29" s="35" t="s">
        <v>234</v>
      </c>
      <c r="L29" s="12">
        <v>2</v>
      </c>
      <c r="M29" s="5">
        <v>4</v>
      </c>
      <c r="N29" s="13">
        <f t="shared" si="0"/>
        <v>8</v>
      </c>
      <c r="O29" s="14" t="str">
        <f t="shared" si="5"/>
        <v>MEDIO</v>
      </c>
      <c r="P29" s="12">
        <v>25</v>
      </c>
      <c r="Q29" s="11">
        <f t="shared" si="2"/>
        <v>200</v>
      </c>
      <c r="R29" s="15" t="str">
        <f t="shared" si="6"/>
        <v>Nivel 2</v>
      </c>
      <c r="S29" s="16" t="str">
        <f t="shared" si="4"/>
        <v>No Aceptable o Aceptable con control específico</v>
      </c>
      <c r="T29" s="6">
        <v>25</v>
      </c>
      <c r="U29" s="30" t="s">
        <v>204</v>
      </c>
      <c r="V29" s="31" t="s">
        <v>120</v>
      </c>
      <c r="W29" s="32" t="s">
        <v>120</v>
      </c>
      <c r="X29" s="31" t="s">
        <v>120</v>
      </c>
      <c r="Y29" s="26" t="s">
        <v>236</v>
      </c>
      <c r="Z29" s="25" t="s">
        <v>228</v>
      </c>
    </row>
    <row r="30" spans="1:26" ht="61.5" customHeight="1" thickBot="1">
      <c r="A30" s="247"/>
      <c r="B30" s="249"/>
      <c r="C30" s="247"/>
      <c r="D30" s="269"/>
      <c r="E30" s="267"/>
      <c r="F30" s="25" t="s">
        <v>281</v>
      </c>
      <c r="G30" s="12" t="s">
        <v>98</v>
      </c>
      <c r="H30" s="25" t="s">
        <v>232</v>
      </c>
      <c r="I30" s="31" t="s">
        <v>233</v>
      </c>
      <c r="J30" s="33" t="s">
        <v>120</v>
      </c>
      <c r="K30" s="35" t="s">
        <v>234</v>
      </c>
      <c r="L30" s="12">
        <v>2</v>
      </c>
      <c r="M30" s="5">
        <v>3</v>
      </c>
      <c r="N30" s="13">
        <f t="shared" si="0"/>
        <v>6</v>
      </c>
      <c r="O30" s="14" t="str">
        <f t="shared" si="5"/>
        <v>MEDIO</v>
      </c>
      <c r="P30" s="12">
        <v>25</v>
      </c>
      <c r="Q30" s="11">
        <f t="shared" si="2"/>
        <v>150</v>
      </c>
      <c r="R30" s="15" t="str">
        <f t="shared" si="6"/>
        <v>Nivel 2</v>
      </c>
      <c r="S30" s="16" t="str">
        <f t="shared" si="4"/>
        <v>No Aceptable o Aceptable con control específico</v>
      </c>
      <c r="T30" s="6">
        <v>25</v>
      </c>
      <c r="U30" s="30" t="s">
        <v>235</v>
      </c>
      <c r="V30" s="31" t="s">
        <v>120</v>
      </c>
      <c r="W30" s="32" t="s">
        <v>120</v>
      </c>
      <c r="X30" s="31" t="s">
        <v>120</v>
      </c>
      <c r="Y30" s="26" t="s">
        <v>236</v>
      </c>
      <c r="Z30" s="25" t="s">
        <v>228</v>
      </c>
    </row>
    <row r="31" spans="1:26" ht="127.5" customHeight="1" thickBot="1">
      <c r="A31" s="247"/>
      <c r="B31" s="249"/>
      <c r="C31" s="247"/>
      <c r="D31" s="269"/>
      <c r="E31" s="267"/>
      <c r="F31" s="25" t="s">
        <v>239</v>
      </c>
      <c r="G31" s="12" t="s">
        <v>98</v>
      </c>
      <c r="H31" s="25" t="s">
        <v>240</v>
      </c>
      <c r="I31" s="31" t="s">
        <v>120</v>
      </c>
      <c r="J31" s="33" t="s">
        <v>241</v>
      </c>
      <c r="K31" s="35" t="s">
        <v>242</v>
      </c>
      <c r="L31" s="12">
        <v>2</v>
      </c>
      <c r="M31" s="5">
        <v>3</v>
      </c>
      <c r="N31" s="13">
        <f t="shared" si="0"/>
        <v>6</v>
      </c>
      <c r="O31" s="14" t="str">
        <f t="shared" si="5"/>
        <v>MEDIO</v>
      </c>
      <c r="P31" s="12">
        <v>25</v>
      </c>
      <c r="Q31" s="11">
        <f t="shared" si="2"/>
        <v>150</v>
      </c>
      <c r="R31" s="15" t="str">
        <f t="shared" si="6"/>
        <v>Nivel 2</v>
      </c>
      <c r="S31" s="16" t="str">
        <f t="shared" si="4"/>
        <v>No Aceptable o Aceptable con control específico</v>
      </c>
      <c r="T31" s="6">
        <v>25</v>
      </c>
      <c r="U31" s="30" t="s">
        <v>240</v>
      </c>
      <c r="V31" s="31" t="s">
        <v>120</v>
      </c>
      <c r="W31" s="32" t="s">
        <v>120</v>
      </c>
      <c r="X31" s="31" t="s">
        <v>120</v>
      </c>
      <c r="Y31" s="26" t="s">
        <v>243</v>
      </c>
      <c r="Z31" s="25" t="s">
        <v>228</v>
      </c>
    </row>
    <row r="32" spans="1:26" ht="127.5" customHeight="1" thickBot="1">
      <c r="A32" s="247"/>
      <c r="B32" s="249"/>
      <c r="C32" s="247"/>
      <c r="D32" s="269"/>
      <c r="E32" s="267"/>
      <c r="F32" s="25" t="s">
        <v>268</v>
      </c>
      <c r="G32" s="12" t="s">
        <v>98</v>
      </c>
      <c r="H32" s="25" t="s">
        <v>270</v>
      </c>
      <c r="I32" s="31" t="s">
        <v>269</v>
      </c>
      <c r="J32" s="33" t="s">
        <v>273</v>
      </c>
      <c r="K32" s="35" t="s">
        <v>271</v>
      </c>
      <c r="L32" s="12">
        <v>2</v>
      </c>
      <c r="M32" s="5">
        <v>2</v>
      </c>
      <c r="N32" s="13">
        <f t="shared" si="0"/>
        <v>4</v>
      </c>
      <c r="O32" s="14" t="str">
        <f t="shared" si="5"/>
        <v>BAJO</v>
      </c>
      <c r="P32" s="12">
        <v>25</v>
      </c>
      <c r="Q32" s="11">
        <f t="shared" si="2"/>
        <v>100</v>
      </c>
      <c r="R32" s="15" t="str">
        <f t="shared" si="6"/>
        <v>Nivel 3</v>
      </c>
      <c r="S32" s="16" t="str">
        <f t="shared" si="4"/>
        <v>Aceptable</v>
      </c>
      <c r="T32" s="6">
        <v>25</v>
      </c>
      <c r="U32" s="30" t="s">
        <v>274</v>
      </c>
      <c r="V32" s="31" t="s">
        <v>120</v>
      </c>
      <c r="W32" s="32" t="s">
        <v>120</v>
      </c>
      <c r="X32" s="31" t="s">
        <v>272</v>
      </c>
      <c r="Y32" s="26" t="s">
        <v>275</v>
      </c>
      <c r="Z32" s="25" t="s">
        <v>228</v>
      </c>
    </row>
    <row r="33" spans="1:26" ht="123" customHeight="1" thickBot="1">
      <c r="A33" s="247"/>
      <c r="B33" s="249"/>
      <c r="C33" s="247"/>
      <c r="D33" s="269"/>
      <c r="E33" s="267"/>
      <c r="F33" s="25" t="s">
        <v>201</v>
      </c>
      <c r="G33" s="12" t="s">
        <v>98</v>
      </c>
      <c r="H33" s="25" t="s">
        <v>202</v>
      </c>
      <c r="I33" s="31" t="s">
        <v>120</v>
      </c>
      <c r="J33" s="33" t="s">
        <v>120</v>
      </c>
      <c r="K33" s="35" t="s">
        <v>203</v>
      </c>
      <c r="L33" s="12">
        <v>2</v>
      </c>
      <c r="M33" s="5">
        <v>3</v>
      </c>
      <c r="N33" s="13">
        <f t="shared" si="0"/>
        <v>6</v>
      </c>
      <c r="O33" s="14" t="str">
        <f t="shared" si="5"/>
        <v>MEDIO</v>
      </c>
      <c r="P33" s="12">
        <v>10</v>
      </c>
      <c r="Q33" s="11">
        <f t="shared" si="2"/>
        <v>60</v>
      </c>
      <c r="R33" s="15" t="str">
        <f t="shared" si="6"/>
        <v>Nivel 3</v>
      </c>
      <c r="S33" s="16" t="str">
        <f t="shared" si="4"/>
        <v>Aceptable</v>
      </c>
      <c r="T33" s="6">
        <v>25</v>
      </c>
      <c r="U33" s="30" t="s">
        <v>204</v>
      </c>
      <c r="V33" s="31" t="s">
        <v>120</v>
      </c>
      <c r="W33" s="32" t="s">
        <v>120</v>
      </c>
      <c r="X33" s="31" t="s">
        <v>120</v>
      </c>
      <c r="Y33" s="26" t="s">
        <v>203</v>
      </c>
      <c r="Z33" s="25" t="s">
        <v>228</v>
      </c>
    </row>
    <row r="34" spans="1:26" ht="145.5" customHeight="1" thickBot="1">
      <c r="A34" s="247"/>
      <c r="B34" s="249"/>
      <c r="C34" s="247"/>
      <c r="D34" s="269"/>
      <c r="E34" s="267"/>
      <c r="F34" s="25" t="s">
        <v>218</v>
      </c>
      <c r="G34" s="12" t="s">
        <v>97</v>
      </c>
      <c r="H34" s="25" t="s">
        <v>219</v>
      </c>
      <c r="I34" s="31" t="s">
        <v>120</v>
      </c>
      <c r="J34" s="31" t="s">
        <v>220</v>
      </c>
      <c r="K34" s="35" t="s">
        <v>191</v>
      </c>
      <c r="L34" s="12">
        <v>2</v>
      </c>
      <c r="M34" s="5">
        <v>3</v>
      </c>
      <c r="N34" s="13">
        <f t="shared" si="0"/>
        <v>6</v>
      </c>
      <c r="O34" s="14" t="str">
        <f t="shared" si="5"/>
        <v>MEDIO</v>
      </c>
      <c r="P34" s="12">
        <v>10</v>
      </c>
      <c r="Q34" s="11">
        <f t="shared" si="2"/>
        <v>60</v>
      </c>
      <c r="R34" s="15" t="str">
        <f t="shared" si="6"/>
        <v>Nivel 3</v>
      </c>
      <c r="S34" s="16" t="str">
        <f t="shared" si="4"/>
        <v>Aceptable</v>
      </c>
      <c r="T34" s="6">
        <v>25</v>
      </c>
      <c r="U34" s="30" t="s">
        <v>221</v>
      </c>
      <c r="V34" s="31" t="s">
        <v>120</v>
      </c>
      <c r="W34" s="32" t="s">
        <v>120</v>
      </c>
      <c r="X34" s="31" t="s">
        <v>222</v>
      </c>
      <c r="Y34" s="26" t="s">
        <v>223</v>
      </c>
      <c r="Z34" s="25" t="s">
        <v>120</v>
      </c>
    </row>
    <row r="35" spans="1:26" ht="109.5" customHeight="1" thickBot="1">
      <c r="A35" s="247"/>
      <c r="B35" s="249"/>
      <c r="C35" s="247"/>
      <c r="D35" s="269"/>
      <c r="E35" s="267"/>
      <c r="F35" s="17" t="s">
        <v>119</v>
      </c>
      <c r="G35" s="12" t="s">
        <v>123</v>
      </c>
      <c r="H35" s="25" t="s">
        <v>153</v>
      </c>
      <c r="I35" s="11" t="s">
        <v>120</v>
      </c>
      <c r="J35" s="26" t="s">
        <v>154</v>
      </c>
      <c r="K35" s="25" t="s">
        <v>121</v>
      </c>
      <c r="L35" s="12">
        <v>2</v>
      </c>
      <c r="M35" s="5">
        <v>3</v>
      </c>
      <c r="N35" s="13">
        <f t="shared" si="0"/>
        <v>6</v>
      </c>
      <c r="O35" s="14" t="str">
        <f t="shared" si="5"/>
        <v>MEDIO</v>
      </c>
      <c r="P35" s="12">
        <v>10</v>
      </c>
      <c r="Q35" s="11">
        <f t="shared" si="2"/>
        <v>60</v>
      </c>
      <c r="R35" s="15" t="str">
        <f t="shared" si="6"/>
        <v>Nivel 3</v>
      </c>
      <c r="S35" s="16" t="str">
        <f t="shared" si="4"/>
        <v>Aceptable</v>
      </c>
      <c r="T35" s="6">
        <v>25</v>
      </c>
      <c r="U35" s="30" t="s">
        <v>155</v>
      </c>
      <c r="V35" s="31" t="s">
        <v>120</v>
      </c>
      <c r="W35" s="32" t="s">
        <v>120</v>
      </c>
      <c r="X35" s="31" t="s">
        <v>122</v>
      </c>
      <c r="Y35" s="32" t="s">
        <v>156</v>
      </c>
      <c r="Z35" s="31" t="s">
        <v>120</v>
      </c>
    </row>
    <row r="36" spans="1:26" ht="111" customHeight="1">
      <c r="A36" s="247"/>
      <c r="B36" s="249"/>
      <c r="C36" s="247"/>
      <c r="D36" s="269"/>
      <c r="E36" s="267"/>
      <c r="F36" s="17" t="s">
        <v>280</v>
      </c>
      <c r="G36" s="12" t="s">
        <v>123</v>
      </c>
      <c r="H36" s="17" t="s">
        <v>157</v>
      </c>
      <c r="I36" s="11" t="s">
        <v>120</v>
      </c>
      <c r="J36" s="12" t="s">
        <v>120</v>
      </c>
      <c r="K36" s="17" t="s">
        <v>121</v>
      </c>
      <c r="L36" s="12">
        <v>2</v>
      </c>
      <c r="M36" s="5">
        <v>3</v>
      </c>
      <c r="N36" s="13">
        <f t="shared" si="0"/>
        <v>6</v>
      </c>
      <c r="O36" s="14" t="str">
        <f t="shared" si="5"/>
        <v>MEDIO</v>
      </c>
      <c r="P36" s="12">
        <v>10</v>
      </c>
      <c r="Q36" s="11">
        <f t="shared" si="2"/>
        <v>60</v>
      </c>
      <c r="R36" s="15" t="str">
        <f t="shared" si="6"/>
        <v>Nivel 3</v>
      </c>
      <c r="S36" s="16" t="str">
        <f t="shared" si="4"/>
        <v>Aceptable</v>
      </c>
      <c r="T36" s="6">
        <v>25</v>
      </c>
      <c r="U36" s="30" t="s">
        <v>125</v>
      </c>
      <c r="V36" s="31" t="s">
        <v>120</v>
      </c>
      <c r="W36" s="32" t="s">
        <v>120</v>
      </c>
      <c r="X36" s="31" t="s">
        <v>122</v>
      </c>
      <c r="Y36" s="32" t="s">
        <v>156</v>
      </c>
      <c r="Z36" s="31" t="s">
        <v>120</v>
      </c>
    </row>
    <row r="37" spans="1:26" ht="13.5" thickBot="1"/>
    <row r="38" spans="1:26" ht="73.5" customHeight="1" thickBot="1">
      <c r="D38" s="19" t="s">
        <v>101</v>
      </c>
      <c r="E38" s="252" t="s">
        <v>279</v>
      </c>
      <c r="F38" s="253"/>
      <c r="G38" s="253"/>
      <c r="H38" s="253"/>
      <c r="I38" s="253"/>
      <c r="J38" s="253"/>
      <c r="K38" s="253"/>
      <c r="L38" s="253"/>
      <c r="M38" s="253"/>
      <c r="N38" s="253"/>
      <c r="O38" s="253"/>
      <c r="P38" s="253"/>
      <c r="Q38" s="253"/>
      <c r="R38" s="254"/>
      <c r="S38" s="18" t="s">
        <v>287</v>
      </c>
      <c r="U38" s="18" t="s">
        <v>288</v>
      </c>
    </row>
  </sheetData>
  <mergeCells count="25">
    <mergeCell ref="A12:A36"/>
    <mergeCell ref="B12:B36"/>
    <mergeCell ref="C12:C36"/>
    <mergeCell ref="D12:D36"/>
    <mergeCell ref="E12:E36"/>
    <mergeCell ref="E38:R38"/>
    <mergeCell ref="L9:R10"/>
    <mergeCell ref="S9:S10"/>
    <mergeCell ref="T9:U10"/>
    <mergeCell ref="V9:Z9"/>
    <mergeCell ref="V10:V11"/>
    <mergeCell ref="W10:W11"/>
    <mergeCell ref="X10:X11"/>
    <mergeCell ref="Y10:Y11"/>
    <mergeCell ref="Z10:Z11"/>
    <mergeCell ref="A1:Z7"/>
    <mergeCell ref="A8:Z8"/>
    <mergeCell ref="A9:A11"/>
    <mergeCell ref="B9:B11"/>
    <mergeCell ref="C9:C11"/>
    <mergeCell ref="D9:D11"/>
    <mergeCell ref="E9:E11"/>
    <mergeCell ref="F9:G10"/>
    <mergeCell ref="H9:H11"/>
    <mergeCell ref="I9:K10"/>
  </mergeCells>
  <conditionalFormatting sqref="O12:O36">
    <cfRule type="containsText" dxfId="9" priority="8" operator="containsText" text="MUY ALTO">
      <formula>NOT(ISERROR(SEARCH("MUY ALTO",O12)))</formula>
    </cfRule>
    <cfRule type="containsText" dxfId="8" priority="9" operator="containsText" text="ALTO">
      <formula>NOT(ISERROR(SEARCH("ALTO",O12)))</formula>
    </cfRule>
    <cfRule type="containsText" dxfId="7" priority="10" operator="containsText" text="MEDIO">
      <formula>NOT(ISERROR(SEARCH("MEDIO",O12)))</formula>
    </cfRule>
    <cfRule type="containsText" dxfId="6" priority="11" operator="containsText" text="BAJO">
      <formula>NOT(ISERROR(SEARCH("BAJO",O12)))</formula>
    </cfRule>
  </conditionalFormatting>
  <conditionalFormatting sqref="R12:R36">
    <cfRule type="containsText" dxfId="5" priority="1" operator="containsText" text="Nivel 3">
      <formula>NOT(ISERROR(SEARCH("Nivel 3",R12)))</formula>
    </cfRule>
    <cfRule type="containsText" dxfId="4" priority="2" operator="containsText" text="Nivel 2">
      <formula>NOT(ISERROR(SEARCH("Nivel 2",R12)))</formula>
    </cfRule>
    <cfRule type="containsText" dxfId="3" priority="3" operator="containsText" text="Nivel 4">
      <formula>NOT(ISERROR(SEARCH("Nivel 4",R12)))</formula>
    </cfRule>
    <cfRule type="containsText" priority="4" operator="containsText" text="Nivel 4">
      <formula>NOT(ISERROR(SEARCH("Nivel 4",R12)))</formula>
    </cfRule>
    <cfRule type="containsText" dxfId="2" priority="5" operator="containsText" text="Nivel 3">
      <formula>NOT(ISERROR(SEARCH("Nivel 3",R12)))</formula>
    </cfRule>
    <cfRule type="containsText" dxfId="1" priority="6" operator="containsText" text="Nivel 3">
      <formula>NOT(ISERROR(SEARCH("Nivel 3",R12)))</formula>
    </cfRule>
    <cfRule type="containsText" dxfId="0" priority="7" operator="containsText" text="Nivel 1">
      <formula>NOT(ISERROR(SEARCH("Nivel 1",R12)))</formula>
    </cfRule>
  </conditionalFormatting>
  <dataValidations count="5">
    <dataValidation type="custom" allowBlank="1" showInputMessage="1" showErrorMessage="1" sqref="G11">
      <formula1>G12</formula1>
    </dataValidation>
    <dataValidation type="list" allowBlank="1" showInputMessage="1" showErrorMessage="1" sqref="G12:G36">
      <formula1>ri</formula1>
    </dataValidation>
    <dataValidation type="list" allowBlank="1" showInputMessage="1" showErrorMessage="1" sqref="P12:P36">
      <formula1>NC</formula1>
    </dataValidation>
    <dataValidation type="list" allowBlank="1" showInputMessage="1" showErrorMessage="1" sqref="M12:M36">
      <formula1>NE</formula1>
    </dataValidation>
    <dataValidation type="list" allowBlank="1" showInputMessage="1" showErrorMessage="1" sqref="L12:L36">
      <formula1>ND</formula1>
    </dataValidation>
  </dataValidations>
  <pageMargins left="0.49" right="0.12" top="0.33" bottom="0.74803149606299213" header="0.31496062992125984" footer="0.31496062992125984"/>
  <pageSetup scale="35" orientation="landscape" r:id="rId1"/>
  <drawing r:id="rId2"/>
</worksheet>
</file>

<file path=xl/worksheets/sheet2.xml><?xml version="1.0" encoding="utf-8"?>
<worksheet xmlns="http://schemas.openxmlformats.org/spreadsheetml/2006/main" xmlns:r="http://schemas.openxmlformats.org/officeDocument/2006/relationships">
  <sheetPr>
    <tabColor rgb="FF00B050"/>
  </sheetPr>
  <dimension ref="A1:AC44"/>
  <sheetViews>
    <sheetView view="pageBreakPreview" topLeftCell="A17" zoomScale="77" zoomScaleNormal="40" zoomScaleSheetLayoutView="77" zoomScalePageLayoutView="98" workbookViewId="0">
      <selection activeCell="G19" sqref="G19"/>
    </sheetView>
  </sheetViews>
  <sheetFormatPr baseColWidth="10" defaultRowHeight="12.75"/>
  <cols>
    <col min="1" max="1" width="11.42578125" style="118"/>
    <col min="2" max="4" width="7.85546875" style="18" customWidth="1"/>
    <col min="5" max="5" width="17.42578125" style="18" customWidth="1"/>
    <col min="6" max="6" width="7.85546875" style="18" customWidth="1"/>
    <col min="7" max="7" width="29.28515625" style="18" bestFit="1" customWidth="1"/>
    <col min="8" max="8" width="29.28515625" style="18" customWidth="1"/>
    <col min="9" max="9" width="24" style="18" bestFit="1" customWidth="1"/>
    <col min="10" max="10" width="25.85546875" style="18" bestFit="1" customWidth="1"/>
    <col min="11" max="11" width="21.140625" style="18" bestFit="1" customWidth="1"/>
    <col min="12" max="12" width="18.5703125" style="18" bestFit="1" customWidth="1"/>
    <col min="13" max="13" width="20" style="18" bestFit="1" customWidth="1"/>
    <col min="14" max="14" width="6.5703125" style="18" customWidth="1"/>
    <col min="15" max="15" width="7.42578125" style="18" customWidth="1"/>
    <col min="16" max="16" width="7.85546875" style="18" customWidth="1"/>
    <col min="17" max="17" width="9.5703125" style="18" bestFit="1" customWidth="1"/>
    <col min="18" max="18" width="9.85546875" style="18" customWidth="1"/>
    <col min="19" max="19" width="5.5703125" style="18" bestFit="1" customWidth="1"/>
    <col min="20" max="20" width="11.5703125" style="18" customWidth="1"/>
    <col min="21" max="21" width="22.7109375" style="18" customWidth="1"/>
    <col min="22" max="22" width="4.28515625" style="18" customWidth="1"/>
    <col min="23" max="23" width="26" style="18" customWidth="1"/>
    <col min="24" max="24" width="14.85546875" style="18" customWidth="1"/>
    <col min="25" max="25" width="6.85546875" style="18" customWidth="1"/>
    <col min="26" max="26" width="5.5703125" style="18" customWidth="1"/>
    <col min="27" max="27" width="21.7109375" style="18" customWidth="1"/>
    <col min="28" max="28" width="53.42578125" style="18" customWidth="1"/>
    <col min="29" max="29" width="20.7109375" style="18" bestFit="1" customWidth="1"/>
    <col min="30" max="16384" width="11.42578125" style="18"/>
  </cols>
  <sheetData>
    <row r="1" spans="2:29" ht="13.5" thickBot="1"/>
    <row r="2" spans="2:29" ht="21.75" customHeight="1">
      <c r="B2" s="307"/>
      <c r="C2" s="308"/>
      <c r="D2" s="308"/>
      <c r="E2" s="308"/>
      <c r="F2" s="308"/>
      <c r="G2" s="318" t="s">
        <v>595</v>
      </c>
      <c r="H2" s="319"/>
      <c r="I2" s="319"/>
      <c r="J2" s="319"/>
      <c r="K2" s="319"/>
      <c r="L2" s="319"/>
      <c r="M2" s="319"/>
      <c r="N2" s="319"/>
      <c r="O2" s="319"/>
      <c r="P2" s="319"/>
      <c r="Q2" s="319"/>
      <c r="R2" s="319"/>
      <c r="S2" s="319"/>
      <c r="T2" s="319"/>
      <c r="U2" s="319"/>
      <c r="V2" s="319"/>
      <c r="W2" s="319"/>
      <c r="X2" s="319"/>
      <c r="Y2" s="319"/>
      <c r="Z2" s="319"/>
      <c r="AA2" s="319"/>
      <c r="AB2" s="319"/>
      <c r="AC2" s="320"/>
    </row>
    <row r="3" spans="2:29" ht="20.25" customHeight="1">
      <c r="B3" s="309"/>
      <c r="C3" s="310"/>
      <c r="D3" s="310"/>
      <c r="E3" s="310"/>
      <c r="F3" s="310"/>
      <c r="G3" s="321"/>
      <c r="H3" s="322"/>
      <c r="I3" s="322"/>
      <c r="J3" s="322"/>
      <c r="K3" s="322"/>
      <c r="L3" s="322"/>
      <c r="M3" s="322"/>
      <c r="N3" s="322"/>
      <c r="O3" s="322"/>
      <c r="P3" s="322"/>
      <c r="Q3" s="322"/>
      <c r="R3" s="322"/>
      <c r="S3" s="322"/>
      <c r="T3" s="322"/>
      <c r="U3" s="322"/>
      <c r="V3" s="322"/>
      <c r="W3" s="322"/>
      <c r="X3" s="322"/>
      <c r="Y3" s="322"/>
      <c r="Z3" s="322"/>
      <c r="AA3" s="322"/>
      <c r="AB3" s="322"/>
      <c r="AC3" s="323"/>
    </row>
    <row r="4" spans="2:29" ht="27.75" customHeight="1">
      <c r="B4" s="309"/>
      <c r="C4" s="310"/>
      <c r="D4" s="310"/>
      <c r="E4" s="310"/>
      <c r="F4" s="310"/>
      <c r="G4" s="313" t="s">
        <v>355</v>
      </c>
      <c r="H4" s="314"/>
      <c r="I4" s="314"/>
      <c r="J4" s="314"/>
      <c r="K4" s="314"/>
      <c r="L4" s="314"/>
      <c r="M4" s="314"/>
      <c r="N4" s="314"/>
      <c r="O4" s="314"/>
      <c r="P4" s="315"/>
      <c r="Q4" s="316" t="s">
        <v>356</v>
      </c>
      <c r="R4" s="316"/>
      <c r="S4" s="316"/>
      <c r="T4" s="316"/>
      <c r="U4" s="316"/>
      <c r="V4" s="316"/>
      <c r="W4" s="316"/>
      <c r="X4" s="316"/>
      <c r="Y4" s="316"/>
      <c r="Z4" s="316"/>
      <c r="AA4" s="316"/>
      <c r="AB4" s="316"/>
      <c r="AC4" s="317"/>
    </row>
    <row r="5" spans="2:29" ht="27.75" customHeight="1">
      <c r="B5" s="309"/>
      <c r="C5" s="310"/>
      <c r="D5" s="310"/>
      <c r="E5" s="310"/>
      <c r="F5" s="310"/>
      <c r="G5" s="329" t="s">
        <v>357</v>
      </c>
      <c r="H5" s="325"/>
      <c r="I5" s="325"/>
      <c r="J5" s="325"/>
      <c r="K5" s="325"/>
      <c r="L5" s="325"/>
      <c r="M5" s="325"/>
      <c r="N5" s="325"/>
      <c r="O5" s="325"/>
      <c r="P5" s="330"/>
      <c r="Q5" s="325" t="s">
        <v>398</v>
      </c>
      <c r="R5" s="325"/>
      <c r="S5" s="325"/>
      <c r="T5" s="325"/>
      <c r="U5" s="325"/>
      <c r="V5" s="325"/>
      <c r="W5" s="325"/>
      <c r="X5" s="325"/>
      <c r="Y5" s="325"/>
      <c r="Z5" s="325"/>
      <c r="AA5" s="325"/>
      <c r="AB5" s="325"/>
      <c r="AC5" s="326"/>
    </row>
    <row r="6" spans="2:29" ht="18.75" customHeight="1">
      <c r="B6" s="311"/>
      <c r="C6" s="312"/>
      <c r="D6" s="312"/>
      <c r="E6" s="312"/>
      <c r="F6" s="312"/>
      <c r="G6" s="331" t="s">
        <v>360</v>
      </c>
      <c r="H6" s="332"/>
      <c r="I6" s="331" t="s">
        <v>501</v>
      </c>
      <c r="J6" s="332"/>
      <c r="K6" s="332"/>
      <c r="L6" s="333" t="s">
        <v>359</v>
      </c>
      <c r="M6" s="334"/>
      <c r="N6" s="334"/>
      <c r="O6" s="334"/>
      <c r="P6" s="335"/>
      <c r="Q6" s="327" t="s">
        <v>571</v>
      </c>
      <c r="R6" s="327"/>
      <c r="S6" s="327"/>
      <c r="T6" s="327"/>
      <c r="U6" s="327"/>
      <c r="V6" s="327"/>
      <c r="W6" s="327"/>
      <c r="X6" s="327"/>
      <c r="Y6" s="327"/>
      <c r="Z6" s="327"/>
      <c r="AA6" s="327"/>
      <c r="AB6" s="327"/>
      <c r="AC6" s="328"/>
    </row>
    <row r="7" spans="2:29" ht="23.25" customHeight="1" thickBot="1">
      <c r="B7" s="324" t="s">
        <v>629</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3"/>
    </row>
    <row r="8" spans="2:29" ht="63.75" customHeight="1" thickBot="1">
      <c r="B8" s="342" t="s">
        <v>8</v>
      </c>
      <c r="C8" s="302" t="s">
        <v>290</v>
      </c>
      <c r="D8" s="302" t="s">
        <v>6</v>
      </c>
      <c r="E8" s="302" t="s">
        <v>9</v>
      </c>
      <c r="F8" s="302" t="s">
        <v>291</v>
      </c>
      <c r="G8" s="299" t="s">
        <v>13</v>
      </c>
      <c r="H8" s="300"/>
      <c r="I8" s="301"/>
      <c r="J8" s="302" t="s">
        <v>12</v>
      </c>
      <c r="K8" s="299" t="s">
        <v>17</v>
      </c>
      <c r="L8" s="300"/>
      <c r="M8" s="301"/>
      <c r="N8" s="299" t="s">
        <v>26</v>
      </c>
      <c r="O8" s="300"/>
      <c r="P8" s="300"/>
      <c r="Q8" s="300"/>
      <c r="R8" s="300"/>
      <c r="S8" s="300"/>
      <c r="T8" s="301"/>
      <c r="U8" s="74" t="s">
        <v>27</v>
      </c>
      <c r="V8" s="339" t="s">
        <v>292</v>
      </c>
      <c r="W8" s="340"/>
      <c r="X8" s="341"/>
      <c r="Y8" s="339" t="s">
        <v>2</v>
      </c>
      <c r="Z8" s="340"/>
      <c r="AA8" s="340"/>
      <c r="AB8" s="340"/>
      <c r="AC8" s="341"/>
    </row>
    <row r="9" spans="2:29" ht="165.75" customHeight="1" thickBot="1">
      <c r="B9" s="343"/>
      <c r="C9" s="344"/>
      <c r="D9" s="344"/>
      <c r="E9" s="344"/>
      <c r="F9" s="344"/>
      <c r="G9" s="67" t="s">
        <v>323</v>
      </c>
      <c r="H9" s="140" t="s">
        <v>14</v>
      </c>
      <c r="I9" s="140" t="s">
        <v>15</v>
      </c>
      <c r="J9" s="303"/>
      <c r="K9" s="67" t="s">
        <v>16</v>
      </c>
      <c r="L9" s="67" t="s">
        <v>18</v>
      </c>
      <c r="M9" s="68" t="s">
        <v>19</v>
      </c>
      <c r="N9" s="69" t="s">
        <v>21</v>
      </c>
      <c r="O9" s="70" t="s">
        <v>22</v>
      </c>
      <c r="P9" s="69" t="s">
        <v>20</v>
      </c>
      <c r="Q9" s="70" t="s">
        <v>23</v>
      </c>
      <c r="R9" s="69" t="s">
        <v>31</v>
      </c>
      <c r="S9" s="70" t="s">
        <v>24</v>
      </c>
      <c r="T9" s="69" t="s">
        <v>25</v>
      </c>
      <c r="U9" s="70" t="s">
        <v>28</v>
      </c>
      <c r="V9" s="69" t="s">
        <v>29</v>
      </c>
      <c r="W9" s="69" t="s">
        <v>30</v>
      </c>
      <c r="X9" s="75" t="s">
        <v>293</v>
      </c>
      <c r="Y9" s="76" t="s">
        <v>3</v>
      </c>
      <c r="Z9" s="76" t="s">
        <v>4</v>
      </c>
      <c r="AA9" s="76" t="s">
        <v>5</v>
      </c>
      <c r="AB9" s="76" t="s">
        <v>100</v>
      </c>
      <c r="AC9" s="76" t="s">
        <v>1</v>
      </c>
    </row>
    <row r="10" spans="2:29" ht="75" customHeight="1" thickBot="1">
      <c r="B10" s="350" t="s">
        <v>316</v>
      </c>
      <c r="C10" s="351" t="s">
        <v>317</v>
      </c>
      <c r="D10" s="288" t="s">
        <v>318</v>
      </c>
      <c r="E10" s="288" t="s">
        <v>361</v>
      </c>
      <c r="F10" s="352" t="s">
        <v>294</v>
      </c>
      <c r="G10" s="61" t="s">
        <v>99</v>
      </c>
      <c r="H10" s="144" t="s">
        <v>324</v>
      </c>
      <c r="I10" s="144" t="s">
        <v>92</v>
      </c>
      <c r="J10" s="93" t="s">
        <v>301</v>
      </c>
      <c r="K10" s="92" t="s">
        <v>295</v>
      </c>
      <c r="L10" s="92" t="s">
        <v>296</v>
      </c>
      <c r="M10" s="61" t="s">
        <v>297</v>
      </c>
      <c r="N10" s="60">
        <v>6</v>
      </c>
      <c r="O10" s="147">
        <v>3</v>
      </c>
      <c r="P10" s="71">
        <f t="shared" ref="P10" si="0">N10*O10</f>
        <v>18</v>
      </c>
      <c r="Q10" s="72" t="s">
        <v>434</v>
      </c>
      <c r="R10" s="62">
        <v>25</v>
      </c>
      <c r="S10" s="64">
        <f t="shared" ref="S10" si="1">P10*R10</f>
        <v>450</v>
      </c>
      <c r="T10" s="73" t="str">
        <f>IF(AND(S10&gt;149,S10&lt;501),"Nivel 2",IF(AND(S10&gt;599),"Nivel 1",IF(AND(S10&gt;39,S10&lt;121),"Nivel 3","Nivel 4")))</f>
        <v>Nivel 2</v>
      </c>
      <c r="U10" s="97" t="str">
        <f t="shared" ref="U10:U21" si="2">IF(AND(S10&gt;149,S10&lt;501),"No Aceptable o Aceptable con control específico",IF(AND(S10&gt;599),"No Aceptable",IF(AND(S10&gt;39,S10&lt;121),"Aceptable","Aceptable")))</f>
        <v>No Aceptable o Aceptable con control específico</v>
      </c>
      <c r="V10" s="143">
        <v>1</v>
      </c>
      <c r="W10" s="65" t="s">
        <v>335</v>
      </c>
      <c r="X10" s="59" t="s">
        <v>294</v>
      </c>
      <c r="Y10" s="147" t="s">
        <v>336</v>
      </c>
      <c r="Z10" s="60" t="s">
        <v>336</v>
      </c>
      <c r="AA10" s="147" t="s">
        <v>336</v>
      </c>
      <c r="AB10" s="289" t="s">
        <v>399</v>
      </c>
      <c r="AC10" s="290" t="s">
        <v>337</v>
      </c>
    </row>
    <row r="11" spans="2:29" ht="58.5" customHeight="1">
      <c r="B11" s="350"/>
      <c r="C11" s="351"/>
      <c r="D11" s="288"/>
      <c r="E11" s="288"/>
      <c r="F11" s="352"/>
      <c r="G11" s="61" t="s">
        <v>298</v>
      </c>
      <c r="H11" s="144" t="s">
        <v>324</v>
      </c>
      <c r="I11" s="144" t="s">
        <v>92</v>
      </c>
      <c r="J11" s="61" t="s">
        <v>299</v>
      </c>
      <c r="K11" s="92" t="s">
        <v>295</v>
      </c>
      <c r="L11" s="92" t="s">
        <v>295</v>
      </c>
      <c r="M11" s="92" t="s">
        <v>300</v>
      </c>
      <c r="N11" s="60">
        <v>6</v>
      </c>
      <c r="O11" s="147">
        <v>3</v>
      </c>
      <c r="P11" s="71">
        <f t="shared" ref="P11:P21" si="3">N11*O11</f>
        <v>18</v>
      </c>
      <c r="Q11" s="72" t="s">
        <v>434</v>
      </c>
      <c r="R11" s="62">
        <v>25</v>
      </c>
      <c r="S11" s="64">
        <f t="shared" ref="S11:S21" si="4">P11*R11</f>
        <v>450</v>
      </c>
      <c r="T11" s="154" t="str">
        <f>IF(AND(S11&gt;149,S11&lt;501),"Nivel 2",IF(AND(S11&gt;599),"Nivel 1",IF(AND(S11&gt;39,S11&lt;121),"Nivel 3","Nivel 4")))</f>
        <v>Nivel 2</v>
      </c>
      <c r="U11" s="97" t="str">
        <f t="shared" si="2"/>
        <v>No Aceptable o Aceptable con control específico</v>
      </c>
      <c r="V11" s="143">
        <v>1</v>
      </c>
      <c r="W11" s="65" t="s">
        <v>338</v>
      </c>
      <c r="X11" s="59" t="s">
        <v>294</v>
      </c>
      <c r="Y11" s="147" t="s">
        <v>336</v>
      </c>
      <c r="Z11" s="60" t="s">
        <v>336</v>
      </c>
      <c r="AA11" s="147" t="s">
        <v>336</v>
      </c>
      <c r="AB11" s="289"/>
      <c r="AC11" s="291"/>
    </row>
    <row r="12" spans="2:29" ht="58.5" customHeight="1">
      <c r="B12" s="350"/>
      <c r="C12" s="351"/>
      <c r="D12" s="288"/>
      <c r="E12" s="288"/>
      <c r="F12" s="352"/>
      <c r="G12" s="147" t="s">
        <v>502</v>
      </c>
      <c r="H12" s="144" t="s">
        <v>630</v>
      </c>
      <c r="I12" s="144" t="s">
        <v>93</v>
      </c>
      <c r="J12" s="147" t="s">
        <v>302</v>
      </c>
      <c r="K12" s="92" t="s">
        <v>295</v>
      </c>
      <c r="L12" s="92" t="s">
        <v>295</v>
      </c>
      <c r="M12" s="92" t="s">
        <v>295</v>
      </c>
      <c r="N12" s="60">
        <v>2</v>
      </c>
      <c r="O12" s="147">
        <v>1</v>
      </c>
      <c r="P12" s="71">
        <f t="shared" si="3"/>
        <v>2</v>
      </c>
      <c r="Q12" s="72" t="str">
        <f t="shared" ref="Q12" si="5">IF(AND(P12&gt;9,P12&lt;21),"ALTO",IF(AND(P12&gt;23),"MUY ALTO",IF(AND(P12&gt;5,P12&lt;9),"MEDIO","BAJO")))</f>
        <v>BAJO</v>
      </c>
      <c r="R12" s="62">
        <v>10</v>
      </c>
      <c r="S12" s="64">
        <f t="shared" si="4"/>
        <v>20</v>
      </c>
      <c r="T12" s="73" t="str">
        <f t="shared" ref="T12:T19" si="6">IF(AND(S12&gt;149,S12&lt;501),"Nivel 2",IF(AND(S12&gt;599),"Nivel 1",IF(AND(S12&gt;39,S12&lt;121),"Nivel 3","Nivel 4")))</f>
        <v>Nivel 4</v>
      </c>
      <c r="U12" s="98" t="str">
        <f t="shared" si="2"/>
        <v>Aceptable</v>
      </c>
      <c r="V12" s="143">
        <v>1</v>
      </c>
      <c r="W12" s="65" t="s">
        <v>339</v>
      </c>
      <c r="X12" s="60" t="s">
        <v>340</v>
      </c>
      <c r="Y12" s="147"/>
      <c r="Z12" s="60"/>
      <c r="AA12" s="147" t="s">
        <v>342</v>
      </c>
      <c r="AB12" s="99" t="s">
        <v>503</v>
      </c>
      <c r="AC12" s="60" t="s">
        <v>341</v>
      </c>
    </row>
    <row r="13" spans="2:29" ht="58.5" customHeight="1">
      <c r="B13" s="350"/>
      <c r="C13" s="351"/>
      <c r="D13" s="288"/>
      <c r="E13" s="296" t="s">
        <v>362</v>
      </c>
      <c r="F13" s="352"/>
      <c r="G13" s="147" t="s">
        <v>303</v>
      </c>
      <c r="H13" s="144" t="s">
        <v>330</v>
      </c>
      <c r="I13" s="144" t="s">
        <v>95</v>
      </c>
      <c r="J13" s="304" t="s">
        <v>414</v>
      </c>
      <c r="K13" s="60" t="s">
        <v>312</v>
      </c>
      <c r="L13" s="60" t="s">
        <v>312</v>
      </c>
      <c r="M13" s="60" t="s">
        <v>312</v>
      </c>
      <c r="N13" s="60">
        <v>6</v>
      </c>
      <c r="O13" s="147">
        <v>2</v>
      </c>
      <c r="P13" s="71">
        <f t="shared" si="3"/>
        <v>12</v>
      </c>
      <c r="Q13" s="115" t="s">
        <v>434</v>
      </c>
      <c r="R13" s="62">
        <v>10</v>
      </c>
      <c r="S13" s="64">
        <f t="shared" si="4"/>
        <v>120</v>
      </c>
      <c r="T13" s="187" t="str">
        <f>IF(AND(S13&gt;149,S13&lt;501),"Nivel 2",IF(AND(S13&gt;599),"Nivel 1",IF(AND(S13&gt;39,S13&lt;121),"Nivel 3","Nivel 4")))</f>
        <v>Nivel 3</v>
      </c>
      <c r="U13" s="96" t="str">
        <f t="shared" si="2"/>
        <v>Aceptable</v>
      </c>
      <c r="V13" s="143">
        <v>1</v>
      </c>
      <c r="W13" s="290" t="s">
        <v>344</v>
      </c>
      <c r="X13" s="290" t="s">
        <v>294</v>
      </c>
      <c r="Y13" s="290" t="s">
        <v>336</v>
      </c>
      <c r="Z13" s="290" t="s">
        <v>336</v>
      </c>
      <c r="AA13" s="290" t="s">
        <v>345</v>
      </c>
      <c r="AB13" s="293" t="s">
        <v>393</v>
      </c>
      <c r="AC13" s="290" t="s">
        <v>336</v>
      </c>
    </row>
    <row r="14" spans="2:29" ht="58.5" customHeight="1">
      <c r="B14" s="350"/>
      <c r="C14" s="351"/>
      <c r="D14" s="288"/>
      <c r="E14" s="297"/>
      <c r="F14" s="352"/>
      <c r="G14" s="147" t="s">
        <v>305</v>
      </c>
      <c r="H14" s="144" t="s">
        <v>331</v>
      </c>
      <c r="I14" s="144" t="s">
        <v>95</v>
      </c>
      <c r="J14" s="305"/>
      <c r="K14" s="92" t="s">
        <v>295</v>
      </c>
      <c r="L14" s="92" t="s">
        <v>295</v>
      </c>
      <c r="M14" s="92" t="s">
        <v>295</v>
      </c>
      <c r="N14" s="60">
        <v>6</v>
      </c>
      <c r="O14" s="147">
        <v>2</v>
      </c>
      <c r="P14" s="71">
        <f t="shared" si="3"/>
        <v>12</v>
      </c>
      <c r="Q14" s="115" t="s">
        <v>434</v>
      </c>
      <c r="R14" s="62">
        <v>10</v>
      </c>
      <c r="S14" s="64">
        <f t="shared" si="4"/>
        <v>120</v>
      </c>
      <c r="T14" s="187" t="str">
        <f t="shared" si="6"/>
        <v>Nivel 3</v>
      </c>
      <c r="U14" s="96" t="str">
        <f t="shared" si="2"/>
        <v>Aceptable</v>
      </c>
      <c r="V14" s="143">
        <v>1</v>
      </c>
      <c r="W14" s="292"/>
      <c r="X14" s="292"/>
      <c r="Y14" s="292"/>
      <c r="Z14" s="292"/>
      <c r="AA14" s="292"/>
      <c r="AB14" s="294"/>
      <c r="AC14" s="292"/>
    </row>
    <row r="15" spans="2:29" ht="58.5" customHeight="1">
      <c r="B15" s="350"/>
      <c r="C15" s="351"/>
      <c r="D15" s="288"/>
      <c r="E15" s="297"/>
      <c r="F15" s="352"/>
      <c r="G15" s="147" t="s">
        <v>306</v>
      </c>
      <c r="H15" s="144" t="s">
        <v>332</v>
      </c>
      <c r="I15" s="144" t="s">
        <v>95</v>
      </c>
      <c r="J15" s="305"/>
      <c r="K15" s="92" t="s">
        <v>310</v>
      </c>
      <c r="L15" s="92" t="s">
        <v>295</v>
      </c>
      <c r="M15" s="92" t="s">
        <v>311</v>
      </c>
      <c r="N15" s="60">
        <v>6</v>
      </c>
      <c r="O15" s="147">
        <v>2</v>
      </c>
      <c r="P15" s="71">
        <f t="shared" si="3"/>
        <v>12</v>
      </c>
      <c r="Q15" s="115" t="s">
        <v>434</v>
      </c>
      <c r="R15" s="62">
        <v>10</v>
      </c>
      <c r="S15" s="64">
        <f t="shared" si="4"/>
        <v>120</v>
      </c>
      <c r="T15" s="187" t="str">
        <f t="shared" si="6"/>
        <v>Nivel 3</v>
      </c>
      <c r="U15" s="96" t="str">
        <f t="shared" si="2"/>
        <v>Aceptable</v>
      </c>
      <c r="V15" s="143">
        <v>1</v>
      </c>
      <c r="W15" s="292"/>
      <c r="X15" s="292"/>
      <c r="Y15" s="292"/>
      <c r="Z15" s="292"/>
      <c r="AA15" s="292"/>
      <c r="AB15" s="294"/>
      <c r="AC15" s="292"/>
    </row>
    <row r="16" spans="2:29" ht="58.5" customHeight="1">
      <c r="B16" s="350"/>
      <c r="C16" s="351"/>
      <c r="D16" s="288"/>
      <c r="E16" s="297"/>
      <c r="F16" s="352"/>
      <c r="G16" s="147" t="s">
        <v>307</v>
      </c>
      <c r="H16" s="144" t="s">
        <v>333</v>
      </c>
      <c r="I16" s="144" t="s">
        <v>95</v>
      </c>
      <c r="J16" s="305"/>
      <c r="K16" s="92" t="s">
        <v>295</v>
      </c>
      <c r="L16" s="92" t="s">
        <v>295</v>
      </c>
      <c r="M16" s="92" t="s">
        <v>295</v>
      </c>
      <c r="N16" s="60">
        <v>6</v>
      </c>
      <c r="O16" s="147">
        <v>2</v>
      </c>
      <c r="P16" s="71">
        <f t="shared" si="3"/>
        <v>12</v>
      </c>
      <c r="Q16" s="115" t="s">
        <v>434</v>
      </c>
      <c r="R16" s="62">
        <v>10</v>
      </c>
      <c r="S16" s="64">
        <f t="shared" si="4"/>
        <v>120</v>
      </c>
      <c r="T16" s="187" t="str">
        <f t="shared" si="6"/>
        <v>Nivel 3</v>
      </c>
      <c r="U16" s="96" t="str">
        <f t="shared" si="2"/>
        <v>Aceptable</v>
      </c>
      <c r="V16" s="143">
        <v>1</v>
      </c>
      <c r="W16" s="292"/>
      <c r="X16" s="292"/>
      <c r="Y16" s="292"/>
      <c r="Z16" s="292"/>
      <c r="AA16" s="292"/>
      <c r="AB16" s="294"/>
      <c r="AC16" s="292"/>
    </row>
    <row r="17" spans="1:29" ht="58.5" customHeight="1">
      <c r="B17" s="350"/>
      <c r="C17" s="351"/>
      <c r="D17" s="288"/>
      <c r="E17" s="298"/>
      <c r="F17" s="352"/>
      <c r="G17" s="147" t="s">
        <v>308</v>
      </c>
      <c r="H17" s="144" t="s">
        <v>334</v>
      </c>
      <c r="I17" s="144" t="s">
        <v>95</v>
      </c>
      <c r="J17" s="306"/>
      <c r="K17" s="92" t="s">
        <v>309</v>
      </c>
      <c r="L17" s="92" t="s">
        <v>309</v>
      </c>
      <c r="M17" s="92" t="s">
        <v>309</v>
      </c>
      <c r="N17" s="60">
        <v>6</v>
      </c>
      <c r="O17" s="147">
        <v>2</v>
      </c>
      <c r="P17" s="71">
        <f t="shared" si="3"/>
        <v>12</v>
      </c>
      <c r="Q17" s="115" t="s">
        <v>434</v>
      </c>
      <c r="R17" s="62">
        <v>10</v>
      </c>
      <c r="S17" s="64">
        <f t="shared" si="4"/>
        <v>120</v>
      </c>
      <c r="T17" s="187" t="str">
        <f t="shared" si="6"/>
        <v>Nivel 3</v>
      </c>
      <c r="U17" s="96" t="str">
        <f t="shared" si="2"/>
        <v>Aceptable</v>
      </c>
      <c r="V17" s="143">
        <v>1</v>
      </c>
      <c r="W17" s="291"/>
      <c r="X17" s="291"/>
      <c r="Y17" s="291"/>
      <c r="Z17" s="291"/>
      <c r="AA17" s="291"/>
      <c r="AB17" s="295"/>
      <c r="AC17" s="291"/>
    </row>
    <row r="18" spans="1:29" ht="105" customHeight="1">
      <c r="B18" s="350"/>
      <c r="C18" s="351"/>
      <c r="D18" s="288"/>
      <c r="E18" s="181" t="s">
        <v>363</v>
      </c>
      <c r="F18" s="352"/>
      <c r="G18" s="147" t="s">
        <v>313</v>
      </c>
      <c r="H18" s="146" t="s">
        <v>325</v>
      </c>
      <c r="I18" s="144" t="s">
        <v>96</v>
      </c>
      <c r="J18" s="147" t="s">
        <v>314</v>
      </c>
      <c r="K18" s="60" t="s">
        <v>315</v>
      </c>
      <c r="L18" s="60" t="s">
        <v>315</v>
      </c>
      <c r="M18" s="60" t="s">
        <v>315</v>
      </c>
      <c r="N18" s="60">
        <v>6</v>
      </c>
      <c r="O18" s="147">
        <v>3</v>
      </c>
      <c r="P18" s="71">
        <f t="shared" si="3"/>
        <v>18</v>
      </c>
      <c r="Q18" s="115" t="str">
        <f t="shared" ref="Q18" si="7">IF(AND(P18&gt;9,P18&lt;21),"ALTO",IF(AND(P18&gt;23),"MUY ALTO",IF(AND(P18&gt;5,P18&lt;9),"MEDIO","BAJO")))</f>
        <v>ALTO</v>
      </c>
      <c r="R18" s="62">
        <v>10</v>
      </c>
      <c r="S18" s="64">
        <f t="shared" si="4"/>
        <v>180</v>
      </c>
      <c r="T18" s="73" t="str">
        <f t="shared" si="6"/>
        <v>Nivel 2</v>
      </c>
      <c r="U18" s="97" t="str">
        <f t="shared" si="2"/>
        <v>No Aceptable o Aceptable con control específico</v>
      </c>
      <c r="V18" s="143">
        <v>1</v>
      </c>
      <c r="W18" s="65" t="s">
        <v>346</v>
      </c>
      <c r="X18" s="60" t="s">
        <v>294</v>
      </c>
      <c r="Y18" s="147"/>
      <c r="Z18" s="60"/>
      <c r="AA18" s="147" t="s">
        <v>504</v>
      </c>
      <c r="AB18" s="114" t="s">
        <v>348</v>
      </c>
      <c r="AC18" s="142" t="s">
        <v>336</v>
      </c>
    </row>
    <row r="19" spans="1:29" ht="90.75" customHeight="1">
      <c r="B19" s="350"/>
      <c r="C19" s="351"/>
      <c r="D19" s="288"/>
      <c r="E19" s="288" t="s">
        <v>364</v>
      </c>
      <c r="F19" s="352"/>
      <c r="G19" s="147" t="s">
        <v>321</v>
      </c>
      <c r="H19" s="242" t="s">
        <v>506</v>
      </c>
      <c r="I19" s="144" t="s">
        <v>98</v>
      </c>
      <c r="J19" s="244" t="s">
        <v>507</v>
      </c>
      <c r="K19" s="63" t="s">
        <v>295</v>
      </c>
      <c r="L19" s="63" t="s">
        <v>295</v>
      </c>
      <c r="M19" s="63" t="s">
        <v>295</v>
      </c>
      <c r="N19" s="60">
        <v>6</v>
      </c>
      <c r="O19" s="147">
        <v>2</v>
      </c>
      <c r="P19" s="71">
        <f t="shared" si="3"/>
        <v>12</v>
      </c>
      <c r="Q19" s="72" t="s">
        <v>434</v>
      </c>
      <c r="R19" s="62">
        <v>10</v>
      </c>
      <c r="S19" s="64">
        <f t="shared" si="4"/>
        <v>120</v>
      </c>
      <c r="T19" s="101" t="str">
        <f t="shared" si="6"/>
        <v>Nivel 3</v>
      </c>
      <c r="U19" s="96" t="str">
        <f t="shared" si="2"/>
        <v>Aceptable</v>
      </c>
      <c r="V19" s="143">
        <v>1</v>
      </c>
      <c r="W19" s="100" t="s">
        <v>349</v>
      </c>
      <c r="X19" s="60" t="s">
        <v>340</v>
      </c>
      <c r="Y19" s="147"/>
      <c r="Z19" s="60"/>
      <c r="AA19" s="147" t="s">
        <v>508</v>
      </c>
      <c r="AB19" s="235" t="s">
        <v>632</v>
      </c>
      <c r="AC19" s="60" t="s">
        <v>336</v>
      </c>
    </row>
    <row r="20" spans="1:29" ht="109.5" customHeight="1">
      <c r="B20" s="350"/>
      <c r="C20" s="351"/>
      <c r="D20" s="288"/>
      <c r="E20" s="288"/>
      <c r="F20" s="352"/>
      <c r="G20" s="206" t="s">
        <v>554</v>
      </c>
      <c r="H20" s="205" t="s">
        <v>555</v>
      </c>
      <c r="I20" s="205" t="s">
        <v>556</v>
      </c>
      <c r="J20" s="206" t="s">
        <v>557</v>
      </c>
      <c r="K20" s="63" t="s">
        <v>295</v>
      </c>
      <c r="L20" s="63" t="s">
        <v>295</v>
      </c>
      <c r="M20" s="63" t="s">
        <v>558</v>
      </c>
      <c r="N20" s="60">
        <v>6</v>
      </c>
      <c r="O20" s="206">
        <v>1</v>
      </c>
      <c r="P20" s="71">
        <f t="shared" si="3"/>
        <v>6</v>
      </c>
      <c r="Q20" s="72" t="s">
        <v>434</v>
      </c>
      <c r="R20" s="62">
        <v>100</v>
      </c>
      <c r="S20" s="64">
        <f t="shared" si="4"/>
        <v>600</v>
      </c>
      <c r="T20" s="101" t="s">
        <v>559</v>
      </c>
      <c r="U20" s="214" t="str">
        <f t="shared" si="2"/>
        <v>No Aceptable</v>
      </c>
      <c r="V20" s="204">
        <v>1</v>
      </c>
      <c r="W20" s="100" t="s">
        <v>557</v>
      </c>
      <c r="X20" s="60" t="s">
        <v>294</v>
      </c>
      <c r="Y20" s="206" t="s">
        <v>336</v>
      </c>
      <c r="Z20" s="60" t="s">
        <v>336</v>
      </c>
      <c r="AA20" s="206" t="s">
        <v>560</v>
      </c>
      <c r="AB20" s="213" t="s">
        <v>561</v>
      </c>
      <c r="AC20" s="60" t="s">
        <v>336</v>
      </c>
    </row>
    <row r="21" spans="1:29" ht="67.5" customHeight="1">
      <c r="B21" s="350"/>
      <c r="C21" s="351"/>
      <c r="D21" s="288"/>
      <c r="E21" s="288"/>
      <c r="F21" s="352"/>
      <c r="G21" s="230" t="s">
        <v>322</v>
      </c>
      <c r="H21" s="229" t="s">
        <v>326</v>
      </c>
      <c r="I21" s="229" t="s">
        <v>98</v>
      </c>
      <c r="J21" s="230" t="s">
        <v>327</v>
      </c>
      <c r="K21" s="63" t="s">
        <v>295</v>
      </c>
      <c r="L21" s="63" t="s">
        <v>295</v>
      </c>
      <c r="M21" s="63" t="s">
        <v>295</v>
      </c>
      <c r="N21" s="60">
        <v>2</v>
      </c>
      <c r="O21" s="230">
        <v>2</v>
      </c>
      <c r="P21" s="71">
        <f t="shared" si="3"/>
        <v>4</v>
      </c>
      <c r="Q21" s="72" t="str">
        <f t="shared" ref="Q21" si="8">IF(AND(P21&gt;9,P21&lt;21),"ALTO",IF(AND(P21&gt;23),"MUY ALTO",IF(AND(P21&gt;5,P21&lt;9),"MEDIO","BAJO")))</f>
        <v>BAJO</v>
      </c>
      <c r="R21" s="62">
        <v>10</v>
      </c>
      <c r="S21" s="64">
        <f t="shared" si="4"/>
        <v>40</v>
      </c>
      <c r="T21" s="102" t="str">
        <f t="shared" ref="T21" si="9">IF(AND(S21&gt;149,S21&lt;501),"Nivel 2",IF(AND(S21&gt;599),"Nivel 1",IF(AND(S21&gt;39,S21&lt;121),"Nivel 3","Nivel 4")))</f>
        <v>Nivel 3</v>
      </c>
      <c r="U21" s="96" t="str">
        <f t="shared" si="2"/>
        <v>Aceptable</v>
      </c>
      <c r="V21" s="225">
        <v>1</v>
      </c>
      <c r="W21" s="65" t="s">
        <v>350</v>
      </c>
      <c r="X21" s="60" t="s">
        <v>340</v>
      </c>
      <c r="Y21" s="230" t="s">
        <v>336</v>
      </c>
      <c r="Z21" s="60" t="s">
        <v>336</v>
      </c>
      <c r="AA21" s="230"/>
      <c r="AB21" s="99" t="s">
        <v>633</v>
      </c>
      <c r="AC21" s="60" t="s">
        <v>336</v>
      </c>
    </row>
    <row r="22" spans="1:29" ht="15.75" customHeight="1" thickBot="1">
      <c r="B22" s="119"/>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41"/>
    </row>
    <row r="23" spans="1:29" ht="47.25" customHeight="1" thickBot="1">
      <c r="B23" s="353" t="s">
        <v>329</v>
      </c>
      <c r="C23" s="354"/>
      <c r="D23" s="354"/>
      <c r="E23" s="355"/>
      <c r="F23" s="345" t="s">
        <v>316</v>
      </c>
      <c r="G23" s="346"/>
      <c r="H23" s="346"/>
      <c r="I23" s="346"/>
      <c r="J23" s="346"/>
      <c r="K23" s="346"/>
      <c r="L23" s="346"/>
      <c r="M23" s="346"/>
      <c r="N23" s="346"/>
      <c r="O23" s="346"/>
      <c r="P23" s="346"/>
      <c r="Q23" s="346"/>
      <c r="R23" s="346"/>
      <c r="S23" s="346"/>
      <c r="T23" s="347"/>
      <c r="U23" s="348" t="s">
        <v>287</v>
      </c>
      <c r="V23" s="349"/>
      <c r="W23" s="336"/>
      <c r="X23" s="337"/>
      <c r="Y23" s="337"/>
      <c r="Z23" s="337"/>
      <c r="AA23" s="337"/>
      <c r="AB23" s="337"/>
      <c r="AC23" s="338"/>
    </row>
    <row r="24" spans="1:29" s="151" customFormat="1" ht="12.75" customHeight="1">
      <c r="A24" s="66"/>
      <c r="AC24" s="66"/>
    </row>
    <row r="25" spans="1:29" s="151" customFormat="1" ht="12.75" customHeight="1">
      <c r="A25" s="66"/>
      <c r="AC25" s="66"/>
    </row>
    <row r="26" spans="1:29" s="151" customFormat="1" ht="13.5" customHeight="1">
      <c r="A26" s="66"/>
    </row>
    <row r="27" spans="1:29" s="151" customFormat="1">
      <c r="A27" s="66"/>
    </row>
    <row r="28" spans="1:29" s="151" customFormat="1">
      <c r="A28" s="66"/>
    </row>
    <row r="29" spans="1:29" s="151" customFormat="1">
      <c r="A29" s="66"/>
    </row>
    <row r="30" spans="1:29" s="151" customFormat="1">
      <c r="A30" s="66"/>
    </row>
    <row r="31" spans="1:29" s="151" customFormat="1">
      <c r="A31" s="66"/>
    </row>
    <row r="32" spans="1:29" s="151" customFormat="1">
      <c r="A32" s="66"/>
    </row>
    <row r="33" spans="1:1" s="151" customFormat="1">
      <c r="A33" s="66"/>
    </row>
    <row r="34" spans="1:1" s="151" customFormat="1">
      <c r="A34" s="66"/>
    </row>
    <row r="35" spans="1:1" s="151" customFormat="1">
      <c r="A35" s="66"/>
    </row>
    <row r="36" spans="1:1" s="151" customFormat="1">
      <c r="A36" s="66"/>
    </row>
    <row r="37" spans="1:1" s="151" customFormat="1">
      <c r="A37" s="66"/>
    </row>
    <row r="38" spans="1:1" s="151" customFormat="1">
      <c r="A38" s="66"/>
    </row>
    <row r="39" spans="1:1" s="151" customFormat="1">
      <c r="A39" s="66"/>
    </row>
    <row r="40" spans="1:1" s="151" customFormat="1">
      <c r="A40" s="66"/>
    </row>
    <row r="41" spans="1:1" s="151" customFormat="1">
      <c r="A41" s="66"/>
    </row>
    <row r="42" spans="1:1" s="151" customFormat="1">
      <c r="A42" s="66"/>
    </row>
    <row r="43" spans="1:1" s="151" customFormat="1">
      <c r="A43" s="66"/>
    </row>
    <row r="44" spans="1:1" s="151" customFormat="1">
      <c r="A44" s="66"/>
    </row>
  </sheetData>
  <mergeCells count="43">
    <mergeCell ref="W23:AC23"/>
    <mergeCell ref="Y8:AC8"/>
    <mergeCell ref="B8:B9"/>
    <mergeCell ref="C8:C9"/>
    <mergeCell ref="D8:D9"/>
    <mergeCell ref="E8:E9"/>
    <mergeCell ref="F8:F9"/>
    <mergeCell ref="F23:T23"/>
    <mergeCell ref="U23:V23"/>
    <mergeCell ref="N8:T8"/>
    <mergeCell ref="V8:X8"/>
    <mergeCell ref="B10:B21"/>
    <mergeCell ref="C10:C21"/>
    <mergeCell ref="D10:D21"/>
    <mergeCell ref="F10:F21"/>
    <mergeCell ref="B23:E23"/>
    <mergeCell ref="B2:F6"/>
    <mergeCell ref="G4:P4"/>
    <mergeCell ref="Q4:AC4"/>
    <mergeCell ref="G2:AC3"/>
    <mergeCell ref="B7:AC7"/>
    <mergeCell ref="Q5:AC5"/>
    <mergeCell ref="Q6:AC6"/>
    <mergeCell ref="G5:P5"/>
    <mergeCell ref="I6:K6"/>
    <mergeCell ref="G6:H6"/>
    <mergeCell ref="L6:P6"/>
    <mergeCell ref="G8:I8"/>
    <mergeCell ref="J8:J9"/>
    <mergeCell ref="K8:M8"/>
    <mergeCell ref="J13:J17"/>
    <mergeCell ref="E10:E12"/>
    <mergeCell ref="E19:E21"/>
    <mergeCell ref="AB10:AB11"/>
    <mergeCell ref="AC10:AC11"/>
    <mergeCell ref="W13:W17"/>
    <mergeCell ref="X13:X17"/>
    <mergeCell ref="Y13:Y17"/>
    <mergeCell ref="Z13:Z17"/>
    <mergeCell ref="AA13:AA17"/>
    <mergeCell ref="AB13:AB17"/>
    <mergeCell ref="AC13:AC17"/>
    <mergeCell ref="E13:E17"/>
  </mergeCells>
  <conditionalFormatting sqref="Q10:Q19">
    <cfRule type="containsText" dxfId="349" priority="48" operator="containsText" text="MUY ALTO">
      <formula>NOT(ISERROR(SEARCH("MUY ALTO",Q10)))</formula>
    </cfRule>
    <cfRule type="containsText" dxfId="348" priority="49" operator="containsText" text="ALTO">
      <formula>NOT(ISERROR(SEARCH("ALTO",Q10)))</formula>
    </cfRule>
    <cfRule type="containsText" dxfId="347" priority="50" operator="containsText" text="MEDIO">
      <formula>NOT(ISERROR(SEARCH("MEDIO",Q10)))</formula>
    </cfRule>
    <cfRule type="containsText" dxfId="346" priority="51" operator="containsText" text="BAJO">
      <formula>NOT(ISERROR(SEARCH("BAJO",Q10)))</formula>
    </cfRule>
  </conditionalFormatting>
  <conditionalFormatting sqref="T10:T19">
    <cfRule type="containsText" dxfId="345" priority="41" operator="containsText" text="Nivel 3">
      <formula>NOT(ISERROR(SEARCH("Nivel 3",T10)))</formula>
    </cfRule>
    <cfRule type="containsText" dxfId="344" priority="42" operator="containsText" text="Nivel 2">
      <formula>NOT(ISERROR(SEARCH("Nivel 2",T10)))</formula>
    </cfRule>
    <cfRule type="containsText" dxfId="343" priority="43" operator="containsText" text="Nivel 4">
      <formula>NOT(ISERROR(SEARCH("Nivel 4",T10)))</formula>
    </cfRule>
    <cfRule type="containsText" priority="44" operator="containsText" text="Nivel 4">
      <formula>NOT(ISERROR(SEARCH("Nivel 4",T10)))</formula>
    </cfRule>
    <cfRule type="containsText" dxfId="342" priority="45" operator="containsText" text="Nivel 3">
      <formula>NOT(ISERROR(SEARCH("Nivel 3",T10)))</formula>
    </cfRule>
    <cfRule type="containsText" dxfId="341" priority="46" operator="containsText" text="Nivel 3">
      <formula>NOT(ISERROR(SEARCH("Nivel 3",T10)))</formula>
    </cfRule>
    <cfRule type="containsText" dxfId="340" priority="47" operator="containsText" text="Nivel 1">
      <formula>NOT(ISERROR(SEARCH("Nivel 1",T10)))</formula>
    </cfRule>
  </conditionalFormatting>
  <conditionalFormatting sqref="Q20">
    <cfRule type="containsText" dxfId="339" priority="19" operator="containsText" text="MUY ALTO">
      <formula>NOT(ISERROR(SEARCH("MUY ALTO",Q20)))</formula>
    </cfRule>
    <cfRule type="containsText" dxfId="338" priority="20" operator="containsText" text="ALTO">
      <formula>NOT(ISERROR(SEARCH("ALTO",Q20)))</formula>
    </cfRule>
    <cfRule type="containsText" dxfId="337" priority="21" operator="containsText" text="MEDIO">
      <formula>NOT(ISERROR(SEARCH("MEDIO",Q20)))</formula>
    </cfRule>
    <cfRule type="containsText" dxfId="336" priority="22" operator="containsText" text="BAJO">
      <formula>NOT(ISERROR(SEARCH("BAJO",Q20)))</formula>
    </cfRule>
  </conditionalFormatting>
  <conditionalFormatting sqref="T20">
    <cfRule type="containsText" dxfId="335" priority="12" operator="containsText" text="Nivel 3">
      <formula>NOT(ISERROR(SEARCH("Nivel 3",T20)))</formula>
    </cfRule>
    <cfRule type="containsText" dxfId="334" priority="13" operator="containsText" text="Nivel 2">
      <formula>NOT(ISERROR(SEARCH("Nivel 2",T20)))</formula>
    </cfRule>
    <cfRule type="containsText" dxfId="333" priority="14" operator="containsText" text="Nivel 4">
      <formula>NOT(ISERROR(SEARCH("Nivel 4",T20)))</formula>
    </cfRule>
    <cfRule type="containsText" priority="15" operator="containsText" text="Nivel 4">
      <formula>NOT(ISERROR(SEARCH("Nivel 4",T20)))</formula>
    </cfRule>
    <cfRule type="containsText" dxfId="332" priority="16" operator="containsText" text="Nivel 3">
      <formula>NOT(ISERROR(SEARCH("Nivel 3",T20)))</formula>
    </cfRule>
    <cfRule type="containsText" dxfId="331" priority="17" operator="containsText" text="Nivel 3">
      <formula>NOT(ISERROR(SEARCH("Nivel 3",T20)))</formula>
    </cfRule>
    <cfRule type="containsText" dxfId="330" priority="18" operator="containsText" text="Nivel 1">
      <formula>NOT(ISERROR(SEARCH("Nivel 1",T20)))</formula>
    </cfRule>
  </conditionalFormatting>
  <conditionalFormatting sqref="Q21">
    <cfRule type="containsText" dxfId="329" priority="8" operator="containsText" text="MUY ALTO">
      <formula>NOT(ISERROR(SEARCH("MUY ALTO",Q21)))</formula>
    </cfRule>
    <cfRule type="containsText" dxfId="328" priority="9" operator="containsText" text="ALTO">
      <formula>NOT(ISERROR(SEARCH("ALTO",Q21)))</formula>
    </cfRule>
    <cfRule type="containsText" dxfId="327" priority="10" operator="containsText" text="MEDIO">
      <formula>NOT(ISERROR(SEARCH("MEDIO",Q21)))</formula>
    </cfRule>
    <cfRule type="containsText" dxfId="326" priority="11" operator="containsText" text="BAJO">
      <formula>NOT(ISERROR(SEARCH("BAJO",Q21)))</formula>
    </cfRule>
  </conditionalFormatting>
  <conditionalFormatting sqref="T21">
    <cfRule type="containsText" dxfId="325" priority="1" operator="containsText" text="Nivel 3">
      <formula>NOT(ISERROR(SEARCH("Nivel 3",T21)))</formula>
    </cfRule>
    <cfRule type="containsText" dxfId="324" priority="2" operator="containsText" text="Nivel 2">
      <formula>NOT(ISERROR(SEARCH("Nivel 2",T21)))</formula>
    </cfRule>
    <cfRule type="containsText" dxfId="323" priority="3" operator="containsText" text="Nivel 4">
      <formula>NOT(ISERROR(SEARCH("Nivel 4",T21)))</formula>
    </cfRule>
    <cfRule type="containsText" priority="4" operator="containsText" text="Nivel 4">
      <formula>NOT(ISERROR(SEARCH("Nivel 4",T21)))</formula>
    </cfRule>
    <cfRule type="containsText" dxfId="322" priority="5" operator="containsText" text="Nivel 3">
      <formula>NOT(ISERROR(SEARCH("Nivel 3",T21)))</formula>
    </cfRule>
    <cfRule type="containsText" dxfId="321" priority="6" operator="containsText" text="Nivel 3">
      <formula>NOT(ISERROR(SEARCH("Nivel 3",T21)))</formula>
    </cfRule>
    <cfRule type="containsText" dxfId="320" priority="7" operator="containsText" text="Nivel 1">
      <formula>NOT(ISERROR(SEARCH("Nivel 1",T21)))</formula>
    </cfRule>
  </conditionalFormatting>
  <dataValidations count="5">
    <dataValidation type="list" allowBlank="1" showInputMessage="1" showErrorMessage="1" sqref="O10:O18 O19:O21">
      <formula1>NE</formula1>
    </dataValidation>
    <dataValidation type="list" allowBlank="1" showInputMessage="1" showErrorMessage="1" sqref="R21 R10:R19">
      <formula1>NC</formula1>
    </dataValidation>
    <dataValidation type="list" allowBlank="1" showInputMessage="1" showErrorMessage="1" sqref="R20">
      <formula1>NV</formula1>
    </dataValidation>
    <dataValidation type="list" allowBlank="1" showInputMessage="1" showErrorMessage="1" sqref="I10:I21">
      <formula1>ri</formula1>
    </dataValidation>
    <dataValidation type="list" allowBlank="1" showInputMessage="1" showErrorMessage="1" sqref="N10:N21">
      <formula1>ND</formula1>
    </dataValidation>
  </dataValidations>
  <pageMargins left="0.31496062992125984" right="0.15748031496062992" top="0.78740157480314965" bottom="0.31496062992125984" header="0.31496062992125984" footer="0.31496062992125984"/>
  <pageSetup paperSize="5" scale="35" orientation="landscape" r:id="rId1"/>
  <drawing r:id="rId2"/>
</worksheet>
</file>

<file path=xl/worksheets/sheet3.xml><?xml version="1.0" encoding="utf-8"?>
<worksheet xmlns="http://schemas.openxmlformats.org/spreadsheetml/2006/main" xmlns:r="http://schemas.openxmlformats.org/officeDocument/2006/relationships">
  <sheetPr>
    <tabColor rgb="FF00B050"/>
  </sheetPr>
  <dimension ref="A1:AC25"/>
  <sheetViews>
    <sheetView topLeftCell="A17" zoomScale="80" zoomScaleNormal="80" workbookViewId="0">
      <selection activeCell="V19" sqref="V19"/>
    </sheetView>
  </sheetViews>
  <sheetFormatPr baseColWidth="10" defaultRowHeight="12.75"/>
  <cols>
    <col min="1" max="1" width="6.85546875" customWidth="1"/>
    <col min="2" max="6" width="7.85546875" style="18" customWidth="1"/>
    <col min="7" max="7" width="29.28515625" style="18" bestFit="1" customWidth="1"/>
    <col min="8" max="8" width="29.28515625" style="18" customWidth="1"/>
    <col min="9" max="9" width="24" style="18" bestFit="1" customWidth="1"/>
    <col min="10" max="10" width="25.85546875" style="18" bestFit="1" customWidth="1"/>
    <col min="11" max="11" width="21.140625" style="18" bestFit="1" customWidth="1"/>
    <col min="12" max="12" width="18.5703125" style="18" bestFit="1" customWidth="1"/>
    <col min="13" max="13" width="20" style="18" bestFit="1" customWidth="1"/>
    <col min="14" max="14" width="5.7109375" style="18" customWidth="1"/>
    <col min="15" max="15" width="6.140625" style="18" customWidth="1"/>
    <col min="16" max="16" width="6.5703125" style="18" customWidth="1"/>
    <col min="17" max="17" width="9.5703125" style="18" bestFit="1" customWidth="1"/>
    <col min="18" max="18" width="5.5703125" style="18" customWidth="1"/>
    <col min="19" max="19" width="5.5703125" style="18" bestFit="1" customWidth="1"/>
    <col min="20" max="20" width="11.5703125" style="18" customWidth="1"/>
    <col min="21" max="21" width="22.7109375" style="18" customWidth="1"/>
    <col min="22" max="22" width="4.28515625" style="18" customWidth="1"/>
    <col min="23" max="23" width="16.7109375" style="18" customWidth="1"/>
    <col min="24" max="24" width="11.7109375" style="18" customWidth="1"/>
    <col min="25" max="27" width="10.28515625" style="18" customWidth="1"/>
    <col min="28" max="28" width="63.42578125" style="18" customWidth="1"/>
    <col min="29" max="29" width="20.7109375" style="18" bestFit="1" customWidth="1"/>
  </cols>
  <sheetData>
    <row r="1" spans="1:29" ht="27.75" customHeight="1" thickBot="1"/>
    <row r="2" spans="1:29" s="18" customFormat="1" ht="21.75" customHeight="1">
      <c r="A2" s="118"/>
      <c r="B2" s="307"/>
      <c r="C2" s="308"/>
      <c r="D2" s="308"/>
      <c r="E2" s="308"/>
      <c r="F2" s="308"/>
      <c r="G2" s="318" t="s">
        <v>595</v>
      </c>
      <c r="H2" s="319"/>
      <c r="I2" s="319"/>
      <c r="J2" s="319"/>
      <c r="K2" s="319"/>
      <c r="L2" s="319"/>
      <c r="M2" s="319"/>
      <c r="N2" s="319"/>
      <c r="O2" s="319"/>
      <c r="P2" s="319"/>
      <c r="Q2" s="319"/>
      <c r="R2" s="319"/>
      <c r="S2" s="319"/>
      <c r="T2" s="319"/>
      <c r="U2" s="319"/>
      <c r="V2" s="319"/>
      <c r="W2" s="319"/>
      <c r="X2" s="319"/>
      <c r="Y2" s="319"/>
      <c r="Z2" s="319"/>
      <c r="AA2" s="319"/>
      <c r="AB2" s="319"/>
      <c r="AC2" s="320"/>
    </row>
    <row r="3" spans="1:29" s="18" customFormat="1" ht="20.25" customHeight="1">
      <c r="A3" s="118"/>
      <c r="B3" s="309"/>
      <c r="C3" s="310"/>
      <c r="D3" s="310"/>
      <c r="E3" s="310"/>
      <c r="F3" s="310"/>
      <c r="G3" s="321"/>
      <c r="H3" s="322"/>
      <c r="I3" s="322"/>
      <c r="J3" s="322"/>
      <c r="K3" s="322"/>
      <c r="L3" s="322"/>
      <c r="M3" s="322"/>
      <c r="N3" s="322"/>
      <c r="O3" s="322"/>
      <c r="P3" s="322"/>
      <c r="Q3" s="322"/>
      <c r="R3" s="322"/>
      <c r="S3" s="322"/>
      <c r="T3" s="322"/>
      <c r="U3" s="322"/>
      <c r="V3" s="322"/>
      <c r="W3" s="322"/>
      <c r="X3" s="322"/>
      <c r="Y3" s="322"/>
      <c r="Z3" s="322"/>
      <c r="AA3" s="322"/>
      <c r="AB3" s="322"/>
      <c r="AC3" s="323"/>
    </row>
    <row r="4" spans="1:29" s="18" customFormat="1" ht="27.75" customHeight="1">
      <c r="A4" s="118"/>
      <c r="B4" s="309"/>
      <c r="C4" s="310"/>
      <c r="D4" s="310"/>
      <c r="E4" s="310"/>
      <c r="F4" s="310"/>
      <c r="G4" s="313" t="s">
        <v>355</v>
      </c>
      <c r="H4" s="314"/>
      <c r="I4" s="314"/>
      <c r="J4" s="314"/>
      <c r="K4" s="314"/>
      <c r="L4" s="314"/>
      <c r="M4" s="314"/>
      <c r="N4" s="314"/>
      <c r="O4" s="314"/>
      <c r="P4" s="315"/>
      <c r="Q4" s="316" t="s">
        <v>356</v>
      </c>
      <c r="R4" s="316"/>
      <c r="S4" s="316"/>
      <c r="T4" s="316"/>
      <c r="U4" s="316"/>
      <c r="V4" s="316"/>
      <c r="W4" s="316"/>
      <c r="X4" s="316"/>
      <c r="Y4" s="316"/>
      <c r="Z4" s="316"/>
      <c r="AA4" s="316"/>
      <c r="AB4" s="316"/>
      <c r="AC4" s="317"/>
    </row>
    <row r="5" spans="1:29" s="18" customFormat="1" ht="27.75" customHeight="1">
      <c r="A5" s="118"/>
      <c r="B5" s="309"/>
      <c r="C5" s="310"/>
      <c r="D5" s="310"/>
      <c r="E5" s="310"/>
      <c r="F5" s="310"/>
      <c r="G5" s="329" t="s">
        <v>357</v>
      </c>
      <c r="H5" s="325"/>
      <c r="I5" s="325"/>
      <c r="J5" s="325"/>
      <c r="K5" s="325"/>
      <c r="L5" s="325"/>
      <c r="M5" s="325"/>
      <c r="N5" s="325"/>
      <c r="O5" s="325"/>
      <c r="P5" s="330"/>
      <c r="Q5" s="325" t="s">
        <v>398</v>
      </c>
      <c r="R5" s="325"/>
      <c r="S5" s="325"/>
      <c r="T5" s="325"/>
      <c r="U5" s="325"/>
      <c r="V5" s="325"/>
      <c r="W5" s="325"/>
      <c r="X5" s="325"/>
      <c r="Y5" s="325"/>
      <c r="Z5" s="325"/>
      <c r="AA5" s="325"/>
      <c r="AB5" s="325"/>
      <c r="AC5" s="326"/>
    </row>
    <row r="6" spans="1:29" s="18" customFormat="1" ht="18.75" customHeight="1">
      <c r="A6" s="118"/>
      <c r="B6" s="311"/>
      <c r="C6" s="312"/>
      <c r="D6" s="312"/>
      <c r="E6" s="312"/>
      <c r="F6" s="312"/>
      <c r="G6" s="331" t="s">
        <v>360</v>
      </c>
      <c r="H6" s="332"/>
      <c r="I6" s="331" t="s">
        <v>358</v>
      </c>
      <c r="J6" s="332"/>
      <c r="K6" s="332"/>
      <c r="L6" s="333" t="s">
        <v>359</v>
      </c>
      <c r="M6" s="334"/>
      <c r="N6" s="334"/>
      <c r="O6" s="334"/>
      <c r="P6" s="335"/>
      <c r="Q6" s="327" t="s">
        <v>571</v>
      </c>
      <c r="R6" s="327"/>
      <c r="S6" s="327"/>
      <c r="T6" s="327"/>
      <c r="U6" s="327"/>
      <c r="V6" s="327"/>
      <c r="W6" s="327"/>
      <c r="X6" s="327"/>
      <c r="Y6" s="327"/>
      <c r="Z6" s="327"/>
      <c r="AA6" s="327"/>
      <c r="AB6" s="327"/>
      <c r="AC6" s="328"/>
    </row>
    <row r="7" spans="1:29" s="18" customFormat="1" ht="23.25" customHeight="1" thickBot="1">
      <c r="A7" s="118"/>
      <c r="B7" s="324" t="s">
        <v>619</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3"/>
    </row>
    <row r="8" spans="1:29" s="18" customFormat="1" ht="63.75" customHeight="1" thickBot="1">
      <c r="B8" s="342" t="s">
        <v>8</v>
      </c>
      <c r="C8" s="302" t="s">
        <v>290</v>
      </c>
      <c r="D8" s="302" t="s">
        <v>6</v>
      </c>
      <c r="E8" s="302" t="s">
        <v>9</v>
      </c>
      <c r="F8" s="302" t="s">
        <v>291</v>
      </c>
      <c r="G8" s="299" t="s">
        <v>13</v>
      </c>
      <c r="H8" s="300"/>
      <c r="I8" s="301"/>
      <c r="J8" s="302" t="s">
        <v>12</v>
      </c>
      <c r="K8" s="299" t="s">
        <v>17</v>
      </c>
      <c r="L8" s="300"/>
      <c r="M8" s="301"/>
      <c r="N8" s="299" t="s">
        <v>26</v>
      </c>
      <c r="O8" s="300"/>
      <c r="P8" s="300"/>
      <c r="Q8" s="300"/>
      <c r="R8" s="300"/>
      <c r="S8" s="300"/>
      <c r="T8" s="301"/>
      <c r="U8" s="74" t="s">
        <v>27</v>
      </c>
      <c r="V8" s="339" t="s">
        <v>292</v>
      </c>
      <c r="W8" s="340"/>
      <c r="X8" s="341"/>
      <c r="Y8" s="339" t="s">
        <v>2</v>
      </c>
      <c r="Z8" s="340"/>
      <c r="AA8" s="340"/>
      <c r="AB8" s="340"/>
      <c r="AC8" s="341"/>
    </row>
    <row r="9" spans="1:29" s="18" customFormat="1" ht="134.25" customHeight="1">
      <c r="B9" s="343"/>
      <c r="C9" s="344"/>
      <c r="D9" s="344"/>
      <c r="E9" s="344"/>
      <c r="F9" s="344"/>
      <c r="G9" s="136" t="s">
        <v>323</v>
      </c>
      <c r="H9" s="136" t="s">
        <v>14</v>
      </c>
      <c r="I9" s="136" t="s">
        <v>15</v>
      </c>
      <c r="J9" s="344"/>
      <c r="K9" s="136" t="s">
        <v>16</v>
      </c>
      <c r="L9" s="136" t="s">
        <v>18</v>
      </c>
      <c r="M9" s="103" t="s">
        <v>19</v>
      </c>
      <c r="N9" s="113" t="s">
        <v>21</v>
      </c>
      <c r="O9" s="104" t="s">
        <v>22</v>
      </c>
      <c r="P9" s="75" t="s">
        <v>20</v>
      </c>
      <c r="Q9" s="104" t="s">
        <v>23</v>
      </c>
      <c r="R9" s="75" t="s">
        <v>31</v>
      </c>
      <c r="S9" s="104" t="s">
        <v>24</v>
      </c>
      <c r="T9" s="75" t="s">
        <v>25</v>
      </c>
      <c r="U9" s="104" t="s">
        <v>28</v>
      </c>
      <c r="V9" s="75" t="s">
        <v>29</v>
      </c>
      <c r="W9" s="75" t="s">
        <v>30</v>
      </c>
      <c r="X9" s="75" t="s">
        <v>293</v>
      </c>
      <c r="Y9" s="76" t="s">
        <v>3</v>
      </c>
      <c r="Z9" s="76" t="s">
        <v>4</v>
      </c>
      <c r="AA9" s="76" t="s">
        <v>5</v>
      </c>
      <c r="AB9" s="76" t="s">
        <v>100</v>
      </c>
      <c r="AC9" s="76" t="s">
        <v>1</v>
      </c>
    </row>
    <row r="10" spans="1:29" s="18" customFormat="1" ht="75" customHeight="1">
      <c r="B10" s="356" t="s">
        <v>351</v>
      </c>
      <c r="C10" s="359" t="s">
        <v>401</v>
      </c>
      <c r="D10" s="296" t="s">
        <v>424</v>
      </c>
      <c r="E10" s="296" t="s">
        <v>509</v>
      </c>
      <c r="F10" s="362" t="s">
        <v>294</v>
      </c>
      <c r="G10" s="139" t="s">
        <v>99</v>
      </c>
      <c r="H10" s="139" t="s">
        <v>324</v>
      </c>
      <c r="I10" s="139" t="s">
        <v>92</v>
      </c>
      <c r="J10" s="92" t="s">
        <v>480</v>
      </c>
      <c r="K10" s="92" t="s">
        <v>295</v>
      </c>
      <c r="L10" s="92" t="s">
        <v>296</v>
      </c>
      <c r="M10" s="139" t="s">
        <v>403</v>
      </c>
      <c r="N10" s="139">
        <v>6</v>
      </c>
      <c r="O10" s="139">
        <v>2</v>
      </c>
      <c r="P10" s="105">
        <f t="shared" ref="P10:P23" si="0">N10*O10</f>
        <v>12</v>
      </c>
      <c r="Q10" s="106" t="s">
        <v>434</v>
      </c>
      <c r="R10" s="138">
        <v>25</v>
      </c>
      <c r="S10" s="138">
        <f t="shared" ref="S10:S23" si="1">P10*R10</f>
        <v>300</v>
      </c>
      <c r="T10" s="106" t="str">
        <f>IF(AND(S10&gt;149,S10&lt;501),"Nivel 2",IF(AND(S10&gt;599),"Nivel 1",IF(AND(S10&gt;39,S10&lt;121),"Nivel 3","Nivel 4")))</f>
        <v>Nivel 2</v>
      </c>
      <c r="U10" s="108" t="str">
        <f t="shared" ref="U10:U23" si="2">IF(AND(S10&gt;149,S10&lt;501),"No Aceptable o Aceptable con control específico",IF(AND(S10&gt;599),"No Aceptable",IF(AND(S10&gt;39,S10&lt;121),"Aceptable","Aceptable")))</f>
        <v>No Aceptable o Aceptable con control específico</v>
      </c>
      <c r="V10" s="139">
        <v>1</v>
      </c>
      <c r="W10" s="139" t="s">
        <v>335</v>
      </c>
      <c r="X10" s="139" t="s">
        <v>294</v>
      </c>
      <c r="Y10" s="139" t="s">
        <v>336</v>
      </c>
      <c r="Z10" s="139" t="s">
        <v>336</v>
      </c>
      <c r="AA10" s="139" t="s">
        <v>336</v>
      </c>
      <c r="AB10" s="366" t="s">
        <v>512</v>
      </c>
      <c r="AC10" s="369" t="s">
        <v>337</v>
      </c>
    </row>
    <row r="11" spans="1:29" s="18" customFormat="1" ht="58.5" customHeight="1">
      <c r="B11" s="357"/>
      <c r="C11" s="360"/>
      <c r="D11" s="297"/>
      <c r="E11" s="297"/>
      <c r="F11" s="363"/>
      <c r="G11" s="139" t="s">
        <v>298</v>
      </c>
      <c r="H11" s="139" t="s">
        <v>324</v>
      </c>
      <c r="I11" s="139" t="s">
        <v>92</v>
      </c>
      <c r="J11" s="139" t="s">
        <v>299</v>
      </c>
      <c r="K11" s="92" t="s">
        <v>295</v>
      </c>
      <c r="L11" s="92" t="s">
        <v>295</v>
      </c>
      <c r="M11" s="92" t="s">
        <v>300</v>
      </c>
      <c r="N11" s="139">
        <v>6</v>
      </c>
      <c r="O11" s="139">
        <v>2</v>
      </c>
      <c r="P11" s="105">
        <f t="shared" si="0"/>
        <v>12</v>
      </c>
      <c r="Q11" s="106" t="s">
        <v>434</v>
      </c>
      <c r="R11" s="138">
        <v>25</v>
      </c>
      <c r="S11" s="138">
        <f t="shared" si="1"/>
        <v>300</v>
      </c>
      <c r="T11" s="106" t="str">
        <f>IF(AND(S11&gt;149,S11&lt;501),"Nivel 2",IF(AND(S11&gt;599),"Nivel 1",IF(AND(S11&gt;39,S11&lt;121),"Nivel 3","Nivel 4")))</f>
        <v>Nivel 2</v>
      </c>
      <c r="U11" s="108" t="str">
        <f t="shared" si="2"/>
        <v>No Aceptable o Aceptable con control específico</v>
      </c>
      <c r="V11" s="139">
        <v>1</v>
      </c>
      <c r="W11" s="139" t="s">
        <v>338</v>
      </c>
      <c r="X11" s="139" t="s">
        <v>294</v>
      </c>
      <c r="Y11" s="139" t="s">
        <v>336</v>
      </c>
      <c r="Z11" s="139" t="s">
        <v>336</v>
      </c>
      <c r="AA11" s="139" t="s">
        <v>336</v>
      </c>
      <c r="AB11" s="367"/>
      <c r="AC11" s="370"/>
    </row>
    <row r="12" spans="1:29" s="18" customFormat="1" ht="58.5" customHeight="1">
      <c r="B12" s="357"/>
      <c r="C12" s="360"/>
      <c r="D12" s="297"/>
      <c r="E12" s="297"/>
      <c r="F12" s="363"/>
      <c r="G12" s="229" t="s">
        <v>298</v>
      </c>
      <c r="H12" s="229" t="s">
        <v>620</v>
      </c>
      <c r="I12" s="229" t="s">
        <v>92</v>
      </c>
      <c r="J12" s="229" t="s">
        <v>621</v>
      </c>
      <c r="K12" s="92" t="s">
        <v>295</v>
      </c>
      <c r="L12" s="92" t="s">
        <v>295</v>
      </c>
      <c r="M12" s="92" t="s">
        <v>300</v>
      </c>
      <c r="N12" s="229">
        <v>6</v>
      </c>
      <c r="O12" s="229">
        <v>1</v>
      </c>
      <c r="P12" s="105">
        <f t="shared" ref="P12" si="3">N12*O12</f>
        <v>6</v>
      </c>
      <c r="Q12" s="106" t="s">
        <v>404</v>
      </c>
      <c r="R12" s="226">
        <v>25</v>
      </c>
      <c r="S12" s="226">
        <f t="shared" ref="S12" si="4">P12*R12</f>
        <v>150</v>
      </c>
      <c r="T12" s="106" t="str">
        <f>IF(AND(S12&gt;149,S12&lt;501),"Nivel 2",IF(AND(S12&gt;599),"Nivel 1",IF(AND(S12&gt;39,S12&lt;121),"Nivel 3","Nivel 4")))</f>
        <v>Nivel 2</v>
      </c>
      <c r="U12" s="108" t="str">
        <f t="shared" ref="U12" si="5">IF(AND(S12&gt;149,S12&lt;501),"No Aceptable o Aceptable con control específico",IF(AND(S12&gt;599),"No Aceptable",IF(AND(S12&gt;39,S12&lt;121),"Aceptable","Aceptable")))</f>
        <v>No Aceptable o Aceptable con control específico</v>
      </c>
      <c r="V12" s="229">
        <v>1</v>
      </c>
      <c r="W12" s="229" t="s">
        <v>338</v>
      </c>
      <c r="X12" s="229" t="s">
        <v>294</v>
      </c>
      <c r="Y12" s="229" t="s">
        <v>336</v>
      </c>
      <c r="Z12" s="229" t="s">
        <v>336</v>
      </c>
      <c r="AA12" s="229" t="s">
        <v>336</v>
      </c>
      <c r="AB12" s="368"/>
      <c r="AC12" s="371"/>
    </row>
    <row r="13" spans="1:29" s="18" customFormat="1" ht="58.5" customHeight="1">
      <c r="B13" s="357"/>
      <c r="C13" s="360"/>
      <c r="D13" s="297"/>
      <c r="E13" s="298"/>
      <c r="F13" s="363"/>
      <c r="G13" s="229" t="s">
        <v>622</v>
      </c>
      <c r="H13" s="229" t="s">
        <v>623</v>
      </c>
      <c r="I13" s="229" t="s">
        <v>518</v>
      </c>
      <c r="J13" s="229" t="s">
        <v>624</v>
      </c>
      <c r="K13" s="92" t="s">
        <v>295</v>
      </c>
      <c r="L13" s="92" t="s">
        <v>295</v>
      </c>
      <c r="M13" s="92" t="s">
        <v>567</v>
      </c>
      <c r="N13" s="229">
        <v>2</v>
      </c>
      <c r="O13" s="229">
        <v>3</v>
      </c>
      <c r="P13" s="105">
        <v>6</v>
      </c>
      <c r="Q13" s="106" t="s">
        <v>404</v>
      </c>
      <c r="R13" s="226">
        <v>10</v>
      </c>
      <c r="S13" s="226">
        <v>60</v>
      </c>
      <c r="T13" s="106" t="s">
        <v>497</v>
      </c>
      <c r="U13" s="107" t="s">
        <v>498</v>
      </c>
      <c r="V13" s="229">
        <v>1</v>
      </c>
      <c r="W13" s="229" t="s">
        <v>625</v>
      </c>
      <c r="X13" s="229" t="s">
        <v>340</v>
      </c>
      <c r="Y13" s="229" t="s">
        <v>336</v>
      </c>
      <c r="Z13" s="229" t="s">
        <v>336</v>
      </c>
      <c r="AA13" s="229" t="s">
        <v>336</v>
      </c>
      <c r="AB13" s="224" t="s">
        <v>626</v>
      </c>
      <c r="AC13" s="227" t="s">
        <v>567</v>
      </c>
    </row>
    <row r="14" spans="1:29" s="18" customFormat="1" ht="58.5" customHeight="1">
      <c r="B14" s="357"/>
      <c r="C14" s="360"/>
      <c r="D14" s="297"/>
      <c r="E14" s="288" t="s">
        <v>510</v>
      </c>
      <c r="F14" s="363"/>
      <c r="G14" s="139" t="s">
        <v>303</v>
      </c>
      <c r="H14" s="139" t="s">
        <v>330</v>
      </c>
      <c r="I14" s="139" t="s">
        <v>95</v>
      </c>
      <c r="J14" s="366" t="s">
        <v>414</v>
      </c>
      <c r="K14" s="139" t="s">
        <v>312</v>
      </c>
      <c r="L14" s="139" t="s">
        <v>312</v>
      </c>
      <c r="M14" s="139" t="s">
        <v>312</v>
      </c>
      <c r="N14" s="139">
        <v>6</v>
      </c>
      <c r="O14" s="139">
        <v>1</v>
      </c>
      <c r="P14" s="105">
        <f t="shared" si="0"/>
        <v>6</v>
      </c>
      <c r="Q14" s="106" t="s">
        <v>404</v>
      </c>
      <c r="R14" s="138">
        <v>10</v>
      </c>
      <c r="S14" s="138">
        <f t="shared" si="1"/>
        <v>60</v>
      </c>
      <c r="T14" s="106" t="str">
        <f>IF(AND(S14&gt;149,S14&lt;501),"Nivel 2",IF(AND(S14&gt;599),"Nivel 1",IF(AND(S14&gt;39,S14&lt;121),"Nivel 3","Nivel 4")))</f>
        <v>Nivel 3</v>
      </c>
      <c r="U14" s="107" t="str">
        <f t="shared" si="2"/>
        <v>Aceptable</v>
      </c>
      <c r="V14" s="139">
        <v>1</v>
      </c>
      <c r="W14" s="372" t="s">
        <v>344</v>
      </c>
      <c r="X14" s="372" t="s">
        <v>294</v>
      </c>
      <c r="Y14" s="372" t="s">
        <v>336</v>
      </c>
      <c r="Z14" s="372" t="s">
        <v>336</v>
      </c>
      <c r="AA14" s="372" t="s">
        <v>336</v>
      </c>
      <c r="AB14" s="289" t="s">
        <v>407</v>
      </c>
      <c r="AC14" s="365" t="s">
        <v>336</v>
      </c>
    </row>
    <row r="15" spans="1:29" s="18" customFormat="1" ht="58.5" customHeight="1">
      <c r="B15" s="357"/>
      <c r="C15" s="360"/>
      <c r="D15" s="297"/>
      <c r="E15" s="288"/>
      <c r="F15" s="363"/>
      <c r="G15" s="139" t="s">
        <v>305</v>
      </c>
      <c r="H15" s="139" t="s">
        <v>405</v>
      </c>
      <c r="I15" s="139" t="s">
        <v>95</v>
      </c>
      <c r="J15" s="367"/>
      <c r="K15" s="92" t="s">
        <v>295</v>
      </c>
      <c r="L15" s="92" t="s">
        <v>295</v>
      </c>
      <c r="M15" s="92" t="s">
        <v>295</v>
      </c>
      <c r="N15" s="139">
        <v>6</v>
      </c>
      <c r="O15" s="139">
        <v>2</v>
      </c>
      <c r="P15" s="105">
        <f t="shared" si="0"/>
        <v>12</v>
      </c>
      <c r="Q15" s="106" t="str">
        <f t="shared" ref="Q15" si="6">IF(AND(P15&gt;9,P15&lt;21),"ALTO",IF(AND(P15&gt;23),"MUY ALTO",IF(AND(P15&gt;5,P15&lt;9),"MEDIO","BAJO")))</f>
        <v>ALTO</v>
      </c>
      <c r="R15" s="138">
        <v>10</v>
      </c>
      <c r="S15" s="138">
        <f t="shared" si="1"/>
        <v>120</v>
      </c>
      <c r="T15" s="106" t="str">
        <f t="shared" ref="T15:T21" si="7">IF(AND(S15&gt;149,S15&lt;501),"Nivel 2",IF(AND(S15&gt;599),"Nivel 1",IF(AND(S15&gt;39,S15&lt;121),"Nivel 3","Nivel 4")))</f>
        <v>Nivel 3</v>
      </c>
      <c r="U15" s="107" t="str">
        <f t="shared" si="2"/>
        <v>Aceptable</v>
      </c>
      <c r="V15" s="139">
        <v>1</v>
      </c>
      <c r="W15" s="372"/>
      <c r="X15" s="372"/>
      <c r="Y15" s="372"/>
      <c r="Z15" s="372"/>
      <c r="AA15" s="372"/>
      <c r="AB15" s="289"/>
      <c r="AC15" s="365"/>
    </row>
    <row r="16" spans="1:29" s="18" customFormat="1" ht="58.5" customHeight="1">
      <c r="B16" s="357"/>
      <c r="C16" s="360"/>
      <c r="D16" s="297"/>
      <c r="E16" s="288"/>
      <c r="F16" s="363"/>
      <c r="G16" s="139" t="s">
        <v>306</v>
      </c>
      <c r="H16" s="139" t="s">
        <v>332</v>
      </c>
      <c r="I16" s="139" t="s">
        <v>95</v>
      </c>
      <c r="J16" s="367"/>
      <c r="K16" s="92" t="s">
        <v>310</v>
      </c>
      <c r="L16" s="92" t="s">
        <v>295</v>
      </c>
      <c r="M16" s="92" t="s">
        <v>311</v>
      </c>
      <c r="N16" s="139">
        <v>6</v>
      </c>
      <c r="O16" s="139">
        <v>1</v>
      </c>
      <c r="P16" s="105">
        <f t="shared" si="0"/>
        <v>6</v>
      </c>
      <c r="Q16" s="106" t="s">
        <v>404</v>
      </c>
      <c r="R16" s="138">
        <v>10</v>
      </c>
      <c r="S16" s="138">
        <f t="shared" si="1"/>
        <v>60</v>
      </c>
      <c r="T16" s="106" t="str">
        <f t="shared" si="7"/>
        <v>Nivel 3</v>
      </c>
      <c r="U16" s="107" t="str">
        <f t="shared" si="2"/>
        <v>Aceptable</v>
      </c>
      <c r="V16" s="139">
        <v>1</v>
      </c>
      <c r="W16" s="372"/>
      <c r="X16" s="372"/>
      <c r="Y16" s="372"/>
      <c r="Z16" s="372"/>
      <c r="AA16" s="372"/>
      <c r="AB16" s="289"/>
      <c r="AC16" s="365"/>
    </row>
    <row r="17" spans="2:29" s="18" customFormat="1" ht="58.5" customHeight="1">
      <c r="B17" s="357"/>
      <c r="C17" s="360"/>
      <c r="D17" s="297"/>
      <c r="E17" s="288"/>
      <c r="F17" s="363"/>
      <c r="G17" s="139" t="s">
        <v>307</v>
      </c>
      <c r="H17" s="139" t="s">
        <v>406</v>
      </c>
      <c r="I17" s="139" t="s">
        <v>95</v>
      </c>
      <c r="J17" s="367"/>
      <c r="K17" s="92" t="s">
        <v>295</v>
      </c>
      <c r="L17" s="92" t="s">
        <v>295</v>
      </c>
      <c r="M17" s="92" t="s">
        <v>295</v>
      </c>
      <c r="N17" s="139">
        <v>6</v>
      </c>
      <c r="O17" s="139">
        <v>1</v>
      </c>
      <c r="P17" s="105">
        <f t="shared" si="0"/>
        <v>6</v>
      </c>
      <c r="Q17" s="106" t="s">
        <v>404</v>
      </c>
      <c r="R17" s="138">
        <v>10</v>
      </c>
      <c r="S17" s="138">
        <f t="shared" si="1"/>
        <v>60</v>
      </c>
      <c r="T17" s="106" t="str">
        <f t="shared" si="7"/>
        <v>Nivel 3</v>
      </c>
      <c r="U17" s="107" t="str">
        <f t="shared" si="2"/>
        <v>Aceptable</v>
      </c>
      <c r="V17" s="139">
        <v>1</v>
      </c>
      <c r="W17" s="372"/>
      <c r="X17" s="372"/>
      <c r="Y17" s="372"/>
      <c r="Z17" s="372"/>
      <c r="AA17" s="372"/>
      <c r="AB17" s="289"/>
      <c r="AC17" s="365"/>
    </row>
    <row r="18" spans="2:29" s="18" customFormat="1" ht="58.5" customHeight="1">
      <c r="B18" s="357"/>
      <c r="C18" s="360"/>
      <c r="D18" s="297"/>
      <c r="E18" s="288"/>
      <c r="F18" s="363"/>
      <c r="G18" s="139" t="s">
        <v>308</v>
      </c>
      <c r="H18" s="139" t="s">
        <v>334</v>
      </c>
      <c r="I18" s="139" t="s">
        <v>95</v>
      </c>
      <c r="J18" s="367"/>
      <c r="K18" s="92" t="s">
        <v>309</v>
      </c>
      <c r="L18" s="92" t="s">
        <v>309</v>
      </c>
      <c r="M18" s="92" t="s">
        <v>309</v>
      </c>
      <c r="N18" s="139">
        <v>6</v>
      </c>
      <c r="O18" s="139">
        <v>1</v>
      </c>
      <c r="P18" s="105">
        <f t="shared" si="0"/>
        <v>6</v>
      </c>
      <c r="Q18" s="106" t="s">
        <v>404</v>
      </c>
      <c r="R18" s="138">
        <v>10</v>
      </c>
      <c r="S18" s="138">
        <f t="shared" si="1"/>
        <v>60</v>
      </c>
      <c r="T18" s="106" t="str">
        <f t="shared" si="7"/>
        <v>Nivel 3</v>
      </c>
      <c r="U18" s="107" t="str">
        <f t="shared" si="2"/>
        <v>Aceptable</v>
      </c>
      <c r="V18" s="139">
        <v>1</v>
      </c>
      <c r="W18" s="372"/>
      <c r="X18" s="372"/>
      <c r="Y18" s="372"/>
      <c r="Z18" s="372"/>
      <c r="AA18" s="372"/>
      <c r="AB18" s="289"/>
      <c r="AC18" s="365"/>
    </row>
    <row r="19" spans="2:29" s="18" customFormat="1" ht="97.5" customHeight="1">
      <c r="B19" s="357"/>
      <c r="C19" s="360"/>
      <c r="D19" s="297"/>
      <c r="E19" s="288"/>
      <c r="F19" s="363"/>
      <c r="G19" s="139" t="s">
        <v>313</v>
      </c>
      <c r="H19" s="135" t="s">
        <v>627</v>
      </c>
      <c r="I19" s="139" t="s">
        <v>96</v>
      </c>
      <c r="J19" s="228" t="s">
        <v>314</v>
      </c>
      <c r="K19" s="139" t="s">
        <v>315</v>
      </c>
      <c r="L19" s="139" t="s">
        <v>315</v>
      </c>
      <c r="M19" s="139" t="s">
        <v>315</v>
      </c>
      <c r="N19" s="139">
        <v>6</v>
      </c>
      <c r="O19" s="139">
        <v>2</v>
      </c>
      <c r="P19" s="105">
        <f t="shared" si="0"/>
        <v>12</v>
      </c>
      <c r="Q19" s="106" t="s">
        <v>434</v>
      </c>
      <c r="R19" s="138">
        <v>10</v>
      </c>
      <c r="S19" s="138">
        <f t="shared" si="1"/>
        <v>120</v>
      </c>
      <c r="T19" s="106" t="str">
        <f t="shared" si="7"/>
        <v>Nivel 3</v>
      </c>
      <c r="U19" s="107" t="str">
        <f t="shared" si="2"/>
        <v>Aceptable</v>
      </c>
      <c r="V19" s="139">
        <v>1</v>
      </c>
      <c r="W19" s="228" t="s">
        <v>346</v>
      </c>
      <c r="X19" s="139" t="s">
        <v>294</v>
      </c>
      <c r="Y19" s="139"/>
      <c r="Z19" s="139"/>
      <c r="AA19" s="139" t="s">
        <v>347</v>
      </c>
      <c r="AB19" s="228" t="s">
        <v>513</v>
      </c>
      <c r="AC19" s="148" t="s">
        <v>336</v>
      </c>
    </row>
    <row r="20" spans="2:29" s="18" customFormat="1" ht="58.5" customHeight="1">
      <c r="B20" s="357"/>
      <c r="C20" s="360"/>
      <c r="D20" s="297"/>
      <c r="E20" s="288"/>
      <c r="F20" s="363"/>
      <c r="G20" s="139" t="s">
        <v>502</v>
      </c>
      <c r="H20" s="139" t="s">
        <v>628</v>
      </c>
      <c r="I20" s="139" t="s">
        <v>93</v>
      </c>
      <c r="J20" s="139" t="s">
        <v>302</v>
      </c>
      <c r="K20" s="92" t="s">
        <v>295</v>
      </c>
      <c r="L20" s="92" t="s">
        <v>295</v>
      </c>
      <c r="M20" s="92" t="s">
        <v>295</v>
      </c>
      <c r="N20" s="139">
        <v>2</v>
      </c>
      <c r="O20" s="139">
        <v>2</v>
      </c>
      <c r="P20" s="105">
        <f>N20*O20</f>
        <v>4</v>
      </c>
      <c r="Q20" s="106" t="str">
        <f>IF(AND(P20&gt;9,P20&lt;21),"ALTO",IF(AND(P20&gt;23),"MUY ALTO",IF(AND(P20&gt;5,P20&lt;9),"MEDIO","BAJO")))</f>
        <v>BAJO</v>
      </c>
      <c r="R20" s="138">
        <v>10</v>
      </c>
      <c r="S20" s="138">
        <f>P20*R20</f>
        <v>40</v>
      </c>
      <c r="T20" s="106" t="str">
        <f>IF(AND(S20&gt;149,S20&lt;501),"Nivel 2",IF(AND(S20&gt;599),"Nivel 1",IF(AND(S20&gt;39,S20&lt;121),"Nivel 3","Nivel 4")))</f>
        <v>Nivel 3</v>
      </c>
      <c r="U20" s="107" t="str">
        <f>IF(AND(S20&gt;149,S20&lt;501),"No Aceptable o Aceptable con control específico",IF(AND(S20&gt;599),"No Aceptable",IF(AND(S20&gt;39,S20&lt;121),"Aceptable","Aceptable")))</f>
        <v>Aceptable</v>
      </c>
      <c r="V20" s="139">
        <v>1</v>
      </c>
      <c r="W20" s="139" t="s">
        <v>339</v>
      </c>
      <c r="X20" s="139" t="s">
        <v>340</v>
      </c>
      <c r="Y20" s="139"/>
      <c r="Z20" s="139"/>
      <c r="AA20" s="139" t="s">
        <v>336</v>
      </c>
      <c r="AB20" s="135" t="s">
        <v>514</v>
      </c>
      <c r="AC20" s="148" t="s">
        <v>409</v>
      </c>
    </row>
    <row r="21" spans="2:29" s="18" customFormat="1" ht="95.25" customHeight="1">
      <c r="B21" s="357"/>
      <c r="C21" s="360"/>
      <c r="D21" s="297"/>
      <c r="E21" s="288"/>
      <c r="F21" s="363"/>
      <c r="G21" s="139" t="s">
        <v>321</v>
      </c>
      <c r="H21" s="139" t="s">
        <v>515</v>
      </c>
      <c r="I21" s="139" t="s">
        <v>98</v>
      </c>
      <c r="J21" s="139" t="s">
        <v>328</v>
      </c>
      <c r="K21" s="110" t="s">
        <v>516</v>
      </c>
      <c r="L21" s="110" t="s">
        <v>295</v>
      </c>
      <c r="M21" s="110" t="s">
        <v>295</v>
      </c>
      <c r="N21" s="139">
        <v>6</v>
      </c>
      <c r="O21" s="139">
        <v>2</v>
      </c>
      <c r="P21" s="105">
        <f t="shared" si="0"/>
        <v>12</v>
      </c>
      <c r="Q21" s="106" t="s">
        <v>434</v>
      </c>
      <c r="R21" s="138">
        <v>10</v>
      </c>
      <c r="S21" s="138">
        <f t="shared" si="1"/>
        <v>120</v>
      </c>
      <c r="T21" s="111" t="str">
        <f t="shared" si="7"/>
        <v>Nivel 3</v>
      </c>
      <c r="U21" s="107" t="str">
        <f t="shared" si="2"/>
        <v>Aceptable</v>
      </c>
      <c r="V21" s="139">
        <v>1</v>
      </c>
      <c r="W21" s="135" t="s">
        <v>349</v>
      </c>
      <c r="X21" s="139" t="s">
        <v>340</v>
      </c>
      <c r="Y21" s="139"/>
      <c r="Z21" s="139"/>
      <c r="AA21" s="139" t="s">
        <v>336</v>
      </c>
      <c r="AB21" s="235" t="s">
        <v>632</v>
      </c>
      <c r="AC21" s="148" t="s">
        <v>336</v>
      </c>
    </row>
    <row r="22" spans="2:29" s="18" customFormat="1" ht="95.25" customHeight="1">
      <c r="B22" s="357"/>
      <c r="C22" s="360"/>
      <c r="D22" s="297"/>
      <c r="E22" s="296" t="s">
        <v>511</v>
      </c>
      <c r="F22" s="363"/>
      <c r="G22" s="206" t="s">
        <v>554</v>
      </c>
      <c r="H22" s="205" t="s">
        <v>555</v>
      </c>
      <c r="I22" s="205" t="s">
        <v>556</v>
      </c>
      <c r="J22" s="206" t="s">
        <v>557</v>
      </c>
      <c r="K22" s="63" t="s">
        <v>295</v>
      </c>
      <c r="L22" s="63" t="s">
        <v>295</v>
      </c>
      <c r="M22" s="63" t="s">
        <v>558</v>
      </c>
      <c r="N22" s="60">
        <v>6</v>
      </c>
      <c r="O22" s="206">
        <v>1</v>
      </c>
      <c r="P22" s="71">
        <f t="shared" si="0"/>
        <v>6</v>
      </c>
      <c r="Q22" s="72" t="s">
        <v>434</v>
      </c>
      <c r="R22" s="62">
        <v>100</v>
      </c>
      <c r="S22" s="64">
        <f t="shared" si="1"/>
        <v>600</v>
      </c>
      <c r="T22" s="101" t="s">
        <v>559</v>
      </c>
      <c r="U22" s="214" t="str">
        <f t="shared" si="2"/>
        <v>No Aceptable</v>
      </c>
      <c r="V22" s="204">
        <v>1</v>
      </c>
      <c r="W22" s="100" t="s">
        <v>557</v>
      </c>
      <c r="X22" s="60" t="s">
        <v>294</v>
      </c>
      <c r="Y22" s="206" t="s">
        <v>336</v>
      </c>
      <c r="Z22" s="60" t="s">
        <v>336</v>
      </c>
      <c r="AA22" s="206" t="s">
        <v>560</v>
      </c>
      <c r="AB22" s="213" t="s">
        <v>561</v>
      </c>
      <c r="AC22" s="60" t="s">
        <v>336</v>
      </c>
    </row>
    <row r="23" spans="2:29" s="18" customFormat="1" ht="67.5" customHeight="1">
      <c r="B23" s="358"/>
      <c r="C23" s="361"/>
      <c r="D23" s="298"/>
      <c r="E23" s="298"/>
      <c r="F23" s="364"/>
      <c r="G23" s="230" t="s">
        <v>322</v>
      </c>
      <c r="H23" s="229" t="s">
        <v>326</v>
      </c>
      <c r="I23" s="229" t="s">
        <v>98</v>
      </c>
      <c r="J23" s="230" t="s">
        <v>327</v>
      </c>
      <c r="K23" s="63" t="s">
        <v>295</v>
      </c>
      <c r="L23" s="63" t="s">
        <v>295</v>
      </c>
      <c r="M23" s="63" t="s">
        <v>295</v>
      </c>
      <c r="N23" s="60">
        <v>2</v>
      </c>
      <c r="O23" s="230">
        <v>2</v>
      </c>
      <c r="P23" s="71">
        <f t="shared" si="0"/>
        <v>4</v>
      </c>
      <c r="Q23" s="72" t="str">
        <f t="shared" ref="Q23" si="8">IF(AND(P23&gt;9,P23&lt;21),"ALTO",IF(AND(P23&gt;23),"MUY ALTO",IF(AND(P23&gt;5,P23&lt;9),"MEDIO","BAJO")))</f>
        <v>BAJO</v>
      </c>
      <c r="R23" s="62">
        <v>10</v>
      </c>
      <c r="S23" s="64">
        <f t="shared" si="1"/>
        <v>40</v>
      </c>
      <c r="T23" s="102" t="str">
        <f t="shared" ref="T23" si="9">IF(AND(S23&gt;149,S23&lt;501),"Nivel 2",IF(AND(S23&gt;599),"Nivel 1",IF(AND(S23&gt;39,S23&lt;121),"Nivel 3","Nivel 4")))</f>
        <v>Nivel 3</v>
      </c>
      <c r="U23" s="96" t="str">
        <f t="shared" si="2"/>
        <v>Aceptable</v>
      </c>
      <c r="V23" s="225">
        <v>1</v>
      </c>
      <c r="W23" s="65" t="s">
        <v>350</v>
      </c>
      <c r="X23" s="60" t="s">
        <v>340</v>
      </c>
      <c r="Y23" s="230" t="s">
        <v>336</v>
      </c>
      <c r="Z23" s="60" t="s">
        <v>336</v>
      </c>
      <c r="AA23" s="230"/>
      <c r="AB23" s="99" t="s">
        <v>633</v>
      </c>
      <c r="AC23" s="60" t="s">
        <v>336</v>
      </c>
    </row>
    <row r="24" spans="2:29" s="18" customFormat="1" ht="15.75" customHeight="1" thickBot="1">
      <c r="B24" s="119"/>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37"/>
    </row>
    <row r="25" spans="2:29" s="18" customFormat="1" ht="39" customHeight="1" thickBot="1">
      <c r="B25" s="353" t="s">
        <v>329</v>
      </c>
      <c r="C25" s="354"/>
      <c r="D25" s="354"/>
      <c r="E25" s="355"/>
      <c r="F25" s="345" t="s">
        <v>400</v>
      </c>
      <c r="G25" s="346"/>
      <c r="H25" s="346"/>
      <c r="I25" s="346"/>
      <c r="J25" s="346"/>
      <c r="K25" s="346"/>
      <c r="L25" s="346"/>
      <c r="M25" s="346"/>
      <c r="N25" s="346"/>
      <c r="O25" s="346"/>
      <c r="P25" s="346"/>
      <c r="Q25" s="346"/>
      <c r="R25" s="346"/>
      <c r="S25" s="346"/>
      <c r="T25" s="347"/>
      <c r="U25" s="348" t="s">
        <v>287</v>
      </c>
      <c r="V25" s="349"/>
      <c r="W25" s="336"/>
      <c r="X25" s="337"/>
      <c r="Y25" s="337"/>
      <c r="Z25" s="337"/>
      <c r="AA25" s="337"/>
      <c r="AB25" s="337"/>
      <c r="AC25" s="338"/>
    </row>
  </sheetData>
  <mergeCells count="43">
    <mergeCell ref="B2:F6"/>
    <mergeCell ref="G2:AC3"/>
    <mergeCell ref="G4:P4"/>
    <mergeCell ref="Q4:AC4"/>
    <mergeCell ref="G5:P5"/>
    <mergeCell ref="Q5:AC5"/>
    <mergeCell ref="G6:H6"/>
    <mergeCell ref="I6:K6"/>
    <mergeCell ref="L6:P6"/>
    <mergeCell ref="Q6:AC6"/>
    <mergeCell ref="B7:AC7"/>
    <mergeCell ref="V8:X8"/>
    <mergeCell ref="Y8:AC8"/>
    <mergeCell ref="X14:X18"/>
    <mergeCell ref="Y14:Y18"/>
    <mergeCell ref="Z14:Z18"/>
    <mergeCell ref="AA14:AA18"/>
    <mergeCell ref="W14:W18"/>
    <mergeCell ref="AB14:AB18"/>
    <mergeCell ref="B8:B9"/>
    <mergeCell ref="C8:C9"/>
    <mergeCell ref="D8:D9"/>
    <mergeCell ref="E8:E9"/>
    <mergeCell ref="F8:F9"/>
    <mergeCell ref="G8:I8"/>
    <mergeCell ref="J8:J9"/>
    <mergeCell ref="W25:AC25"/>
    <mergeCell ref="B10:B23"/>
    <mergeCell ref="C10:C23"/>
    <mergeCell ref="D10:D23"/>
    <mergeCell ref="F10:F23"/>
    <mergeCell ref="AC14:AC18"/>
    <mergeCell ref="J14:J18"/>
    <mergeCell ref="AB10:AB12"/>
    <mergeCell ref="AC10:AC12"/>
    <mergeCell ref="K8:M8"/>
    <mergeCell ref="N8:T8"/>
    <mergeCell ref="B25:E25"/>
    <mergeCell ref="F25:T25"/>
    <mergeCell ref="U25:V25"/>
    <mergeCell ref="E14:E21"/>
    <mergeCell ref="E22:E23"/>
    <mergeCell ref="E10:E13"/>
  </mergeCells>
  <conditionalFormatting sqref="Q10:Q11 Q14:Q21">
    <cfRule type="containsText" dxfId="319" priority="121" operator="containsText" text="MUY ALTO">
      <formula>NOT(ISERROR(SEARCH("MUY ALTO",Q10)))</formula>
    </cfRule>
    <cfRule type="containsText" dxfId="318" priority="122" operator="containsText" text="ALTO">
      <formula>NOT(ISERROR(SEARCH("ALTO",Q10)))</formula>
    </cfRule>
    <cfRule type="containsText" dxfId="317" priority="123" operator="containsText" text="MEDIO">
      <formula>NOT(ISERROR(SEARCH("MEDIO",Q10)))</formula>
    </cfRule>
    <cfRule type="containsText" dxfId="316" priority="124" operator="containsText" text="BAJO">
      <formula>NOT(ISERROR(SEARCH("BAJO",Q10)))</formula>
    </cfRule>
  </conditionalFormatting>
  <conditionalFormatting sqref="T10:T11 T14:T21">
    <cfRule type="containsText" dxfId="315" priority="114" operator="containsText" text="Nivel 3">
      <formula>NOT(ISERROR(SEARCH("Nivel 3",T10)))</formula>
    </cfRule>
    <cfRule type="containsText" dxfId="314" priority="115" operator="containsText" text="Nivel 2">
      <formula>NOT(ISERROR(SEARCH("Nivel 2",T10)))</formula>
    </cfRule>
    <cfRule type="containsText" dxfId="313" priority="116" operator="containsText" text="Nivel 4">
      <formula>NOT(ISERROR(SEARCH("Nivel 4",T10)))</formula>
    </cfRule>
    <cfRule type="containsText" priority="117" operator="containsText" text="Nivel 4">
      <formula>NOT(ISERROR(SEARCH("Nivel 4",T10)))</formula>
    </cfRule>
    <cfRule type="containsText" dxfId="312" priority="118" operator="containsText" text="Nivel 3">
      <formula>NOT(ISERROR(SEARCH("Nivel 3",T10)))</formula>
    </cfRule>
    <cfRule type="containsText" dxfId="311" priority="119" operator="containsText" text="Nivel 3">
      <formula>NOT(ISERROR(SEARCH("Nivel 3",T10)))</formula>
    </cfRule>
    <cfRule type="containsText" dxfId="310" priority="120" operator="containsText" text="Nivel 1">
      <formula>NOT(ISERROR(SEARCH("Nivel 1",T10)))</formula>
    </cfRule>
  </conditionalFormatting>
  <conditionalFormatting sqref="Q22">
    <cfRule type="containsText" dxfId="309" priority="63" operator="containsText" text="MUY ALTO">
      <formula>NOT(ISERROR(SEARCH("MUY ALTO",Q22)))</formula>
    </cfRule>
    <cfRule type="containsText" dxfId="308" priority="64" operator="containsText" text="ALTO">
      <formula>NOT(ISERROR(SEARCH("ALTO",Q22)))</formula>
    </cfRule>
    <cfRule type="containsText" dxfId="307" priority="65" operator="containsText" text="MEDIO">
      <formula>NOT(ISERROR(SEARCH("MEDIO",Q22)))</formula>
    </cfRule>
    <cfRule type="containsText" dxfId="306" priority="66" operator="containsText" text="BAJO">
      <formula>NOT(ISERROR(SEARCH("BAJO",Q22)))</formula>
    </cfRule>
  </conditionalFormatting>
  <conditionalFormatting sqref="T22">
    <cfRule type="containsText" dxfId="305" priority="56" operator="containsText" text="Nivel 3">
      <formula>NOT(ISERROR(SEARCH("Nivel 3",T22)))</formula>
    </cfRule>
    <cfRule type="containsText" dxfId="304" priority="57" operator="containsText" text="Nivel 2">
      <formula>NOT(ISERROR(SEARCH("Nivel 2",T22)))</formula>
    </cfRule>
    <cfRule type="containsText" dxfId="303" priority="58" operator="containsText" text="Nivel 4">
      <formula>NOT(ISERROR(SEARCH("Nivel 4",T22)))</formula>
    </cfRule>
    <cfRule type="containsText" priority="59" operator="containsText" text="Nivel 4">
      <formula>NOT(ISERROR(SEARCH("Nivel 4",T22)))</formula>
    </cfRule>
    <cfRule type="containsText" dxfId="302" priority="60" operator="containsText" text="Nivel 3">
      <formula>NOT(ISERROR(SEARCH("Nivel 3",T22)))</formula>
    </cfRule>
    <cfRule type="containsText" dxfId="301" priority="61" operator="containsText" text="Nivel 3">
      <formula>NOT(ISERROR(SEARCH("Nivel 3",T22)))</formula>
    </cfRule>
    <cfRule type="containsText" dxfId="300" priority="62" operator="containsText" text="Nivel 1">
      <formula>NOT(ISERROR(SEARCH("Nivel 1",T22)))</formula>
    </cfRule>
  </conditionalFormatting>
  <conditionalFormatting sqref="Q23">
    <cfRule type="containsText" dxfId="299" priority="30" operator="containsText" text="MUY ALTO">
      <formula>NOT(ISERROR(SEARCH("MUY ALTO",Q23)))</formula>
    </cfRule>
    <cfRule type="containsText" dxfId="298" priority="31" operator="containsText" text="ALTO">
      <formula>NOT(ISERROR(SEARCH("ALTO",Q23)))</formula>
    </cfRule>
    <cfRule type="containsText" dxfId="297" priority="32" operator="containsText" text="MEDIO">
      <formula>NOT(ISERROR(SEARCH("MEDIO",Q23)))</formula>
    </cfRule>
    <cfRule type="containsText" dxfId="296" priority="33" operator="containsText" text="BAJO">
      <formula>NOT(ISERROR(SEARCH("BAJO",Q23)))</formula>
    </cfRule>
  </conditionalFormatting>
  <conditionalFormatting sqref="T23">
    <cfRule type="containsText" dxfId="295" priority="23" operator="containsText" text="Nivel 3">
      <formula>NOT(ISERROR(SEARCH("Nivel 3",T23)))</formula>
    </cfRule>
    <cfRule type="containsText" dxfId="294" priority="24" operator="containsText" text="Nivel 2">
      <formula>NOT(ISERROR(SEARCH("Nivel 2",T23)))</formula>
    </cfRule>
    <cfRule type="containsText" dxfId="293" priority="25" operator="containsText" text="Nivel 4">
      <formula>NOT(ISERROR(SEARCH("Nivel 4",T23)))</formula>
    </cfRule>
    <cfRule type="containsText" priority="26" operator="containsText" text="Nivel 4">
      <formula>NOT(ISERROR(SEARCH("Nivel 4",T23)))</formula>
    </cfRule>
    <cfRule type="containsText" dxfId="292" priority="27" operator="containsText" text="Nivel 3">
      <formula>NOT(ISERROR(SEARCH("Nivel 3",T23)))</formula>
    </cfRule>
    <cfRule type="containsText" dxfId="291" priority="28" operator="containsText" text="Nivel 3">
      <formula>NOT(ISERROR(SEARCH("Nivel 3",T23)))</formula>
    </cfRule>
    <cfRule type="containsText" dxfId="290" priority="29" operator="containsText" text="Nivel 1">
      <formula>NOT(ISERROR(SEARCH("Nivel 1",T23)))</formula>
    </cfRule>
  </conditionalFormatting>
  <conditionalFormatting sqref="Q12">
    <cfRule type="containsText" dxfId="289" priority="19" operator="containsText" text="MUY ALTO">
      <formula>NOT(ISERROR(SEARCH("MUY ALTO",Q12)))</formula>
    </cfRule>
    <cfRule type="containsText" dxfId="288" priority="20" operator="containsText" text="ALTO">
      <formula>NOT(ISERROR(SEARCH("ALTO",Q12)))</formula>
    </cfRule>
    <cfRule type="containsText" dxfId="287" priority="21" operator="containsText" text="MEDIO">
      <formula>NOT(ISERROR(SEARCH("MEDIO",Q12)))</formula>
    </cfRule>
    <cfRule type="containsText" dxfId="286" priority="22" operator="containsText" text="BAJO">
      <formula>NOT(ISERROR(SEARCH("BAJO",Q12)))</formula>
    </cfRule>
  </conditionalFormatting>
  <conditionalFormatting sqref="T12">
    <cfRule type="containsText" dxfId="285" priority="12" operator="containsText" text="Nivel 3">
      <formula>NOT(ISERROR(SEARCH("Nivel 3",T12)))</formula>
    </cfRule>
    <cfRule type="containsText" dxfId="284" priority="13" operator="containsText" text="Nivel 2">
      <formula>NOT(ISERROR(SEARCH("Nivel 2",T12)))</formula>
    </cfRule>
    <cfRule type="containsText" dxfId="283" priority="14" operator="containsText" text="Nivel 4">
      <formula>NOT(ISERROR(SEARCH("Nivel 4",T12)))</formula>
    </cfRule>
    <cfRule type="containsText" priority="15" operator="containsText" text="Nivel 4">
      <formula>NOT(ISERROR(SEARCH("Nivel 4",T12)))</formula>
    </cfRule>
    <cfRule type="containsText" dxfId="282" priority="16" operator="containsText" text="Nivel 3">
      <formula>NOT(ISERROR(SEARCH("Nivel 3",T12)))</formula>
    </cfRule>
    <cfRule type="containsText" dxfId="281" priority="17" operator="containsText" text="Nivel 3">
      <formula>NOT(ISERROR(SEARCH("Nivel 3",T12)))</formula>
    </cfRule>
    <cfRule type="containsText" dxfId="280" priority="18" operator="containsText" text="Nivel 1">
      <formula>NOT(ISERROR(SEARCH("Nivel 1",T12)))</formula>
    </cfRule>
  </conditionalFormatting>
  <conditionalFormatting sqref="Q13">
    <cfRule type="containsText" dxfId="279" priority="8" operator="containsText" text="MUY ALTO">
      <formula>NOT(ISERROR(SEARCH("MUY ALTO",Q13)))</formula>
    </cfRule>
    <cfRule type="containsText" dxfId="278" priority="9" operator="containsText" text="ALTO">
      <formula>NOT(ISERROR(SEARCH("ALTO",Q13)))</formula>
    </cfRule>
    <cfRule type="containsText" dxfId="277" priority="10" operator="containsText" text="MEDIO">
      <formula>NOT(ISERROR(SEARCH("MEDIO",Q13)))</formula>
    </cfRule>
    <cfRule type="containsText" dxfId="276" priority="11" operator="containsText" text="BAJO">
      <formula>NOT(ISERROR(SEARCH("BAJO",Q13)))</formula>
    </cfRule>
  </conditionalFormatting>
  <conditionalFormatting sqref="T13">
    <cfRule type="containsText" dxfId="275" priority="1" operator="containsText" text="Nivel 3">
      <formula>NOT(ISERROR(SEARCH("Nivel 3",T13)))</formula>
    </cfRule>
    <cfRule type="containsText" dxfId="274" priority="2" operator="containsText" text="Nivel 2">
      <formula>NOT(ISERROR(SEARCH("Nivel 2",T13)))</formula>
    </cfRule>
    <cfRule type="containsText" dxfId="273" priority="3" operator="containsText" text="Nivel 4">
      <formula>NOT(ISERROR(SEARCH("Nivel 4",T13)))</formula>
    </cfRule>
    <cfRule type="containsText" priority="4" operator="containsText" text="Nivel 4">
      <formula>NOT(ISERROR(SEARCH("Nivel 4",T13)))</formula>
    </cfRule>
    <cfRule type="containsText" dxfId="272" priority="5" operator="containsText" text="Nivel 3">
      <formula>NOT(ISERROR(SEARCH("Nivel 3",T13)))</formula>
    </cfRule>
    <cfRule type="containsText" dxfId="271" priority="6" operator="containsText" text="Nivel 3">
      <formula>NOT(ISERROR(SEARCH("Nivel 3",T13)))</formula>
    </cfRule>
    <cfRule type="containsText" dxfId="270" priority="7" operator="containsText" text="Nivel 1">
      <formula>NOT(ISERROR(SEARCH("Nivel 1",T13)))</formula>
    </cfRule>
  </conditionalFormatting>
  <dataValidations count="6">
    <dataValidation type="list" allowBlank="1" showInputMessage="1" showErrorMessage="1" sqref="O10:O12 O14:O23">
      <formula1>NE</formula1>
    </dataValidation>
    <dataValidation type="list" allowBlank="1" showInputMessage="1" showErrorMessage="1" sqref="R23 R10:R21">
      <formula1>NC</formula1>
    </dataValidation>
    <dataValidation type="list" allowBlank="1" showInputMessage="1" showErrorMessage="1" sqref="O13">
      <formula1>NI</formula1>
    </dataValidation>
    <dataValidation type="list" allowBlank="1" showInputMessage="1" showErrorMessage="1" sqref="R22">
      <formula1>NV</formula1>
    </dataValidation>
    <dataValidation type="list" allowBlank="1" showInputMessage="1" showErrorMessage="1" sqref="N10:N23">
      <formula1>ND</formula1>
    </dataValidation>
    <dataValidation type="list" allowBlank="1" showInputMessage="1" showErrorMessage="1" sqref="I10:I23">
      <formula1>ri</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00B050"/>
  </sheetPr>
  <dimension ref="A1:AC26"/>
  <sheetViews>
    <sheetView topLeftCell="A19" zoomScale="78" zoomScaleNormal="78" workbookViewId="0">
      <selection activeCell="H13" sqref="H13"/>
    </sheetView>
  </sheetViews>
  <sheetFormatPr baseColWidth="10" defaultRowHeight="12.75"/>
  <cols>
    <col min="2" max="4" width="7.85546875" style="18" customWidth="1"/>
    <col min="5" max="5" width="19.85546875" style="18" customWidth="1"/>
    <col min="6" max="6" width="7.85546875" style="18" customWidth="1"/>
    <col min="7" max="7" width="23.5703125" style="18" customWidth="1"/>
    <col min="8" max="8" width="24" style="18" bestFit="1" customWidth="1"/>
    <col min="9" max="9" width="29.85546875" style="18" customWidth="1"/>
    <col min="10" max="10" width="21.140625" style="18" bestFit="1" customWidth="1"/>
    <col min="11" max="11" width="18.5703125" style="18" bestFit="1" customWidth="1"/>
    <col min="12" max="12" width="18.7109375" style="18" customWidth="1"/>
    <col min="13" max="13" width="20.140625" style="18" customWidth="1"/>
    <col min="14" max="15" width="4.5703125" style="18" customWidth="1"/>
    <col min="16" max="16" width="6.28515625" style="18" customWidth="1"/>
    <col min="17" max="17" width="9.28515625" style="18" customWidth="1"/>
    <col min="18" max="18" width="5.5703125" style="18" bestFit="1" customWidth="1"/>
    <col min="19" max="19" width="7.42578125" style="18" customWidth="1"/>
    <col min="20" max="20" width="11.140625" style="18" customWidth="1"/>
    <col min="21" max="21" width="21.7109375" style="18" customWidth="1"/>
    <col min="22" max="22" width="7.28515625" style="18" customWidth="1"/>
    <col min="23" max="23" width="21.140625" style="18" customWidth="1"/>
    <col min="24" max="24" width="10.7109375" style="18" customWidth="1"/>
    <col min="25" max="25" width="8.85546875" style="18" customWidth="1"/>
    <col min="26" max="26" width="9.140625" style="18" customWidth="1"/>
    <col min="27" max="27" width="22.140625" style="18" customWidth="1"/>
    <col min="28" max="28" width="50.7109375" style="18" customWidth="1"/>
    <col min="29" max="29" width="23.28515625" customWidth="1"/>
  </cols>
  <sheetData>
    <row r="1" spans="1:29" ht="13.5" thickBot="1"/>
    <row r="2" spans="1:29" s="18" customFormat="1" ht="21.75" customHeight="1">
      <c r="A2" s="118"/>
      <c r="B2" s="307"/>
      <c r="C2" s="308"/>
      <c r="D2" s="308"/>
      <c r="E2" s="308"/>
      <c r="F2" s="308"/>
      <c r="G2" s="318" t="s">
        <v>595</v>
      </c>
      <c r="H2" s="319"/>
      <c r="I2" s="319"/>
      <c r="J2" s="319"/>
      <c r="K2" s="319"/>
      <c r="L2" s="319"/>
      <c r="M2" s="319"/>
      <c r="N2" s="319"/>
      <c r="O2" s="319"/>
      <c r="P2" s="319"/>
      <c r="Q2" s="319"/>
      <c r="R2" s="319"/>
      <c r="S2" s="319"/>
      <c r="T2" s="319"/>
      <c r="U2" s="319"/>
      <c r="V2" s="319"/>
      <c r="W2" s="319"/>
      <c r="X2" s="319"/>
      <c r="Y2" s="319"/>
      <c r="Z2" s="319"/>
      <c r="AA2" s="319"/>
      <c r="AB2" s="319"/>
      <c r="AC2" s="320"/>
    </row>
    <row r="3" spans="1:29" s="18" customFormat="1" ht="20.25" customHeight="1">
      <c r="A3" s="118"/>
      <c r="B3" s="309"/>
      <c r="C3" s="310"/>
      <c r="D3" s="310"/>
      <c r="E3" s="310"/>
      <c r="F3" s="310"/>
      <c r="G3" s="321"/>
      <c r="H3" s="322"/>
      <c r="I3" s="322"/>
      <c r="J3" s="322"/>
      <c r="K3" s="322"/>
      <c r="L3" s="322"/>
      <c r="M3" s="322"/>
      <c r="N3" s="322"/>
      <c r="O3" s="322"/>
      <c r="P3" s="322"/>
      <c r="Q3" s="322"/>
      <c r="R3" s="322"/>
      <c r="S3" s="322"/>
      <c r="T3" s="322"/>
      <c r="U3" s="322"/>
      <c r="V3" s="322"/>
      <c r="W3" s="322"/>
      <c r="X3" s="322"/>
      <c r="Y3" s="322"/>
      <c r="Z3" s="322"/>
      <c r="AA3" s="322"/>
      <c r="AB3" s="322"/>
      <c r="AC3" s="323"/>
    </row>
    <row r="4" spans="1:29" s="18" customFormat="1" ht="27.75" customHeight="1">
      <c r="A4" s="118"/>
      <c r="B4" s="309"/>
      <c r="C4" s="310"/>
      <c r="D4" s="310"/>
      <c r="E4" s="310"/>
      <c r="F4" s="310"/>
      <c r="G4" s="313" t="s">
        <v>355</v>
      </c>
      <c r="H4" s="314"/>
      <c r="I4" s="314"/>
      <c r="J4" s="314"/>
      <c r="K4" s="314"/>
      <c r="L4" s="314"/>
      <c r="M4" s="314"/>
      <c r="N4" s="314"/>
      <c r="O4" s="314"/>
      <c r="P4" s="315"/>
      <c r="Q4" s="316" t="s">
        <v>356</v>
      </c>
      <c r="R4" s="316"/>
      <c r="S4" s="316"/>
      <c r="T4" s="316"/>
      <c r="U4" s="316"/>
      <c r="V4" s="316"/>
      <c r="W4" s="316"/>
      <c r="X4" s="316"/>
      <c r="Y4" s="316"/>
      <c r="Z4" s="316"/>
      <c r="AA4" s="316"/>
      <c r="AB4" s="316"/>
      <c r="AC4" s="317"/>
    </row>
    <row r="5" spans="1:29" s="18" customFormat="1" ht="27.75" customHeight="1">
      <c r="A5" s="118"/>
      <c r="B5" s="309"/>
      <c r="C5" s="310"/>
      <c r="D5" s="310"/>
      <c r="E5" s="310"/>
      <c r="F5" s="310"/>
      <c r="G5" s="329" t="s">
        <v>357</v>
      </c>
      <c r="H5" s="325"/>
      <c r="I5" s="325"/>
      <c r="J5" s="325"/>
      <c r="K5" s="325"/>
      <c r="L5" s="325"/>
      <c r="M5" s="325"/>
      <c r="N5" s="325"/>
      <c r="O5" s="325"/>
      <c r="P5" s="330"/>
      <c r="Q5" s="325" t="s">
        <v>398</v>
      </c>
      <c r="R5" s="325"/>
      <c r="S5" s="325"/>
      <c r="T5" s="325"/>
      <c r="U5" s="325"/>
      <c r="V5" s="325"/>
      <c r="W5" s="325"/>
      <c r="X5" s="325"/>
      <c r="Y5" s="325"/>
      <c r="Z5" s="325"/>
      <c r="AA5" s="325"/>
      <c r="AB5" s="325"/>
      <c r="AC5" s="326"/>
    </row>
    <row r="6" spans="1:29" s="18" customFormat="1" ht="18.75" customHeight="1">
      <c r="A6" s="118"/>
      <c r="B6" s="311"/>
      <c r="C6" s="312"/>
      <c r="D6" s="312"/>
      <c r="E6" s="312"/>
      <c r="F6" s="312"/>
      <c r="G6" s="331" t="s">
        <v>360</v>
      </c>
      <c r="H6" s="332"/>
      <c r="I6" s="331" t="s">
        <v>385</v>
      </c>
      <c r="J6" s="332"/>
      <c r="K6" s="332"/>
      <c r="L6" s="333" t="s">
        <v>609</v>
      </c>
      <c r="M6" s="334"/>
      <c r="N6" s="334"/>
      <c r="O6" s="334"/>
      <c r="P6" s="335"/>
      <c r="Q6" s="327" t="s">
        <v>571</v>
      </c>
      <c r="R6" s="327"/>
      <c r="S6" s="327"/>
      <c r="T6" s="327"/>
      <c r="U6" s="327"/>
      <c r="V6" s="327"/>
      <c r="W6" s="327"/>
      <c r="X6" s="327"/>
      <c r="Y6" s="327"/>
      <c r="Z6" s="327"/>
      <c r="AA6" s="327"/>
      <c r="AB6" s="327"/>
      <c r="AC6" s="328"/>
    </row>
    <row r="7" spans="1:29" s="18" customFormat="1" ht="23.25" customHeight="1" thickBot="1">
      <c r="A7" s="118"/>
      <c r="B7" s="324" t="s">
        <v>611</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3"/>
    </row>
    <row r="8" spans="1:29" s="18" customFormat="1" ht="63.75" customHeight="1" thickBot="1">
      <c r="B8" s="342" t="s">
        <v>8</v>
      </c>
      <c r="C8" s="302" t="s">
        <v>290</v>
      </c>
      <c r="D8" s="302" t="s">
        <v>6</v>
      </c>
      <c r="E8" s="302" t="s">
        <v>9</v>
      </c>
      <c r="F8" s="302" t="s">
        <v>291</v>
      </c>
      <c r="G8" s="299" t="s">
        <v>13</v>
      </c>
      <c r="H8" s="300"/>
      <c r="I8" s="301"/>
      <c r="J8" s="302" t="s">
        <v>12</v>
      </c>
      <c r="K8" s="299" t="s">
        <v>17</v>
      </c>
      <c r="L8" s="300"/>
      <c r="M8" s="301"/>
      <c r="N8" s="299" t="s">
        <v>26</v>
      </c>
      <c r="O8" s="300"/>
      <c r="P8" s="300"/>
      <c r="Q8" s="300"/>
      <c r="R8" s="300"/>
      <c r="S8" s="300"/>
      <c r="T8" s="301"/>
      <c r="U8" s="74" t="s">
        <v>27</v>
      </c>
      <c r="V8" s="339" t="s">
        <v>292</v>
      </c>
      <c r="W8" s="340"/>
      <c r="X8" s="341"/>
      <c r="Y8" s="339" t="s">
        <v>2</v>
      </c>
      <c r="Z8" s="340"/>
      <c r="AA8" s="340"/>
      <c r="AB8" s="340"/>
      <c r="AC8" s="341"/>
    </row>
    <row r="9" spans="1:29" s="18" customFormat="1" ht="134.25" customHeight="1">
      <c r="B9" s="343"/>
      <c r="C9" s="344"/>
      <c r="D9" s="344"/>
      <c r="E9" s="344"/>
      <c r="F9" s="344"/>
      <c r="G9" s="95" t="s">
        <v>323</v>
      </c>
      <c r="H9" s="95" t="s">
        <v>14</v>
      </c>
      <c r="I9" s="95" t="s">
        <v>15</v>
      </c>
      <c r="J9" s="344"/>
      <c r="K9" s="95" t="s">
        <v>16</v>
      </c>
      <c r="L9" s="95" t="s">
        <v>18</v>
      </c>
      <c r="M9" s="103" t="s">
        <v>19</v>
      </c>
      <c r="N9" s="75" t="s">
        <v>21</v>
      </c>
      <c r="O9" s="104" t="s">
        <v>22</v>
      </c>
      <c r="P9" s="75" t="s">
        <v>20</v>
      </c>
      <c r="Q9" s="104" t="s">
        <v>23</v>
      </c>
      <c r="R9" s="75" t="s">
        <v>31</v>
      </c>
      <c r="S9" s="104" t="s">
        <v>24</v>
      </c>
      <c r="T9" s="75" t="s">
        <v>25</v>
      </c>
      <c r="U9" s="104" t="s">
        <v>28</v>
      </c>
      <c r="V9" s="75" t="s">
        <v>354</v>
      </c>
      <c r="W9" s="75" t="s">
        <v>30</v>
      </c>
      <c r="X9" s="75" t="s">
        <v>293</v>
      </c>
      <c r="Y9" s="76" t="s">
        <v>3</v>
      </c>
      <c r="Z9" s="76" t="s">
        <v>4</v>
      </c>
      <c r="AA9" s="76" t="s">
        <v>5</v>
      </c>
      <c r="AB9" s="76" t="s">
        <v>100</v>
      </c>
      <c r="AC9" s="76" t="s">
        <v>1</v>
      </c>
    </row>
    <row r="10" spans="1:29" s="18" customFormat="1" ht="75" customHeight="1">
      <c r="B10" s="288" t="s">
        <v>352</v>
      </c>
      <c r="C10" s="351" t="s">
        <v>396</v>
      </c>
      <c r="D10" s="288" t="s">
        <v>397</v>
      </c>
      <c r="E10" s="296" t="s">
        <v>394</v>
      </c>
      <c r="F10" s="352" t="s">
        <v>294</v>
      </c>
      <c r="G10" s="94" t="s">
        <v>99</v>
      </c>
      <c r="H10" s="94" t="s">
        <v>324</v>
      </c>
      <c r="I10" s="94" t="s">
        <v>92</v>
      </c>
      <c r="J10" s="92" t="s">
        <v>301</v>
      </c>
      <c r="K10" s="92" t="s">
        <v>295</v>
      </c>
      <c r="L10" s="92" t="s">
        <v>386</v>
      </c>
      <c r="M10" s="94" t="s">
        <v>297</v>
      </c>
      <c r="N10" s="94">
        <v>6</v>
      </c>
      <c r="O10" s="94">
        <v>2</v>
      </c>
      <c r="P10" s="105">
        <f t="shared" ref="P10:P24" si="0">N10*O10</f>
        <v>12</v>
      </c>
      <c r="Q10" s="106" t="s">
        <v>434</v>
      </c>
      <c r="R10" s="83">
        <v>25</v>
      </c>
      <c r="S10" s="83">
        <f t="shared" ref="S10:S24" si="1">P10*R10</f>
        <v>300</v>
      </c>
      <c r="T10" s="106" t="str">
        <f>IF(AND(S10&gt;149,S10&lt;501),"Nivel 2",IF(AND(S10&gt;599),"Nivel 1",IF(AND(S10&gt;39,S10&lt;121),"Nivel 3","Nivel 4")))</f>
        <v>Nivel 2</v>
      </c>
      <c r="U10" s="108" t="str">
        <f t="shared" ref="U10:U24" si="2">IF(AND(S10&gt;149,S10&lt;501),"No Aceptable o Aceptable con control específico",IF(AND(S10&gt;599),"No Aceptable",IF(AND(S10&gt;39,S10&lt;121),"Aceptable","Aceptable")))</f>
        <v>No Aceptable o Aceptable con control específico</v>
      </c>
      <c r="V10" s="94">
        <v>3</v>
      </c>
      <c r="W10" s="94" t="s">
        <v>335</v>
      </c>
      <c r="X10" s="94" t="s">
        <v>294</v>
      </c>
      <c r="Y10" s="94" t="s">
        <v>336</v>
      </c>
      <c r="Z10" s="94" t="s">
        <v>336</v>
      </c>
      <c r="AA10" s="94" t="s">
        <v>336</v>
      </c>
      <c r="AB10" s="289" t="s">
        <v>411</v>
      </c>
      <c r="AC10" s="372" t="s">
        <v>337</v>
      </c>
    </row>
    <row r="11" spans="1:29" s="18" customFormat="1" ht="58.5" customHeight="1">
      <c r="B11" s="288"/>
      <c r="C11" s="351"/>
      <c r="D11" s="288"/>
      <c r="E11" s="297"/>
      <c r="F11" s="352"/>
      <c r="G11" s="94" t="s">
        <v>298</v>
      </c>
      <c r="H11" s="94" t="s">
        <v>324</v>
      </c>
      <c r="I11" s="94" t="s">
        <v>92</v>
      </c>
      <c r="J11" s="94" t="s">
        <v>299</v>
      </c>
      <c r="K11" s="92" t="s">
        <v>295</v>
      </c>
      <c r="L11" s="92" t="s">
        <v>295</v>
      </c>
      <c r="M11" s="92" t="s">
        <v>300</v>
      </c>
      <c r="N11" s="94">
        <v>6</v>
      </c>
      <c r="O11" s="94">
        <v>3</v>
      </c>
      <c r="P11" s="105">
        <f t="shared" si="0"/>
        <v>18</v>
      </c>
      <c r="Q11" s="106" t="s">
        <v>434</v>
      </c>
      <c r="R11" s="83">
        <v>25</v>
      </c>
      <c r="S11" s="83">
        <f t="shared" si="1"/>
        <v>450</v>
      </c>
      <c r="T11" s="153" t="s">
        <v>433</v>
      </c>
      <c r="U11" s="108" t="str">
        <f t="shared" si="2"/>
        <v>No Aceptable o Aceptable con control específico</v>
      </c>
      <c r="V11" s="94">
        <v>3</v>
      </c>
      <c r="W11" s="94" t="s">
        <v>338</v>
      </c>
      <c r="X11" s="94" t="s">
        <v>294</v>
      </c>
      <c r="Y11" s="94" t="s">
        <v>336</v>
      </c>
      <c r="Z11" s="94" t="s">
        <v>336</v>
      </c>
      <c r="AA11" s="94" t="s">
        <v>336</v>
      </c>
      <c r="AB11" s="289"/>
      <c r="AC11" s="372"/>
    </row>
    <row r="12" spans="1:29" s="18" customFormat="1" ht="95.25" customHeight="1">
      <c r="B12" s="288"/>
      <c r="C12" s="351"/>
      <c r="D12" s="288"/>
      <c r="E12" s="297"/>
      <c r="F12" s="352"/>
      <c r="G12" s="242" t="s">
        <v>638</v>
      </c>
      <c r="H12" s="94" t="s">
        <v>324</v>
      </c>
      <c r="I12" s="94" t="s">
        <v>92</v>
      </c>
      <c r="J12" s="124" t="s">
        <v>299</v>
      </c>
      <c r="K12" s="92" t="s">
        <v>295</v>
      </c>
      <c r="L12" s="92" t="s">
        <v>386</v>
      </c>
      <c r="M12" s="124" t="s">
        <v>297</v>
      </c>
      <c r="N12" s="94">
        <v>6</v>
      </c>
      <c r="O12" s="94">
        <v>3</v>
      </c>
      <c r="P12" s="105">
        <f t="shared" si="0"/>
        <v>18</v>
      </c>
      <c r="Q12" s="106" t="s">
        <v>434</v>
      </c>
      <c r="R12" s="125">
        <v>25</v>
      </c>
      <c r="S12" s="125">
        <f t="shared" ref="S12" si="3">P12*R12</f>
        <v>450</v>
      </c>
      <c r="T12" s="153" t="s">
        <v>433</v>
      </c>
      <c r="U12" s="108" t="str">
        <f t="shared" si="2"/>
        <v>No Aceptable o Aceptable con control específico</v>
      </c>
      <c r="V12" s="124">
        <v>3</v>
      </c>
      <c r="W12" s="128" t="s">
        <v>388</v>
      </c>
      <c r="X12" s="129" t="s">
        <v>294</v>
      </c>
      <c r="Y12" s="128"/>
      <c r="Z12" s="128"/>
      <c r="AA12" s="128"/>
      <c r="AB12" s="128" t="s">
        <v>415</v>
      </c>
      <c r="AC12" s="130" t="s">
        <v>412</v>
      </c>
    </row>
    <row r="13" spans="1:29" s="18" customFormat="1" ht="95.25" customHeight="1">
      <c r="B13" s="288"/>
      <c r="C13" s="351"/>
      <c r="D13" s="288"/>
      <c r="E13" s="298"/>
      <c r="F13" s="352"/>
      <c r="G13" s="185" t="s">
        <v>519</v>
      </c>
      <c r="H13" s="185" t="s">
        <v>612</v>
      </c>
      <c r="I13" s="185" t="s">
        <v>518</v>
      </c>
      <c r="J13" s="185" t="s">
        <v>524</v>
      </c>
      <c r="K13" s="92" t="s">
        <v>295</v>
      </c>
      <c r="L13" s="92" t="s">
        <v>295</v>
      </c>
      <c r="M13" s="185" t="s">
        <v>300</v>
      </c>
      <c r="N13" s="185">
        <v>6</v>
      </c>
      <c r="O13" s="185">
        <v>2</v>
      </c>
      <c r="P13" s="105">
        <v>6</v>
      </c>
      <c r="Q13" s="106" t="s">
        <v>434</v>
      </c>
      <c r="R13" s="182">
        <v>25</v>
      </c>
      <c r="S13" s="182">
        <v>150</v>
      </c>
      <c r="T13" s="153" t="s">
        <v>525</v>
      </c>
      <c r="U13" s="108" t="s">
        <v>435</v>
      </c>
      <c r="V13" s="185">
        <v>3</v>
      </c>
      <c r="W13" s="167" t="s">
        <v>520</v>
      </c>
      <c r="X13" s="132" t="s">
        <v>294</v>
      </c>
      <c r="Y13" s="194"/>
      <c r="Z13" s="194"/>
      <c r="AA13" s="131" t="s">
        <v>521</v>
      </c>
      <c r="AB13" s="167" t="s">
        <v>522</v>
      </c>
      <c r="AC13" s="191" t="s">
        <v>523</v>
      </c>
    </row>
    <row r="14" spans="1:29" s="18" customFormat="1" ht="92.25" customHeight="1">
      <c r="B14" s="288"/>
      <c r="C14" s="351"/>
      <c r="D14" s="288"/>
      <c r="E14" s="296" t="s">
        <v>517</v>
      </c>
      <c r="F14" s="352"/>
      <c r="G14" s="94" t="s">
        <v>413</v>
      </c>
      <c r="H14" s="94" t="s">
        <v>613</v>
      </c>
      <c r="I14" s="94" t="s">
        <v>93</v>
      </c>
      <c r="J14" s="127" t="s">
        <v>387</v>
      </c>
      <c r="K14" s="92" t="s">
        <v>295</v>
      </c>
      <c r="L14" s="92" t="s">
        <v>295</v>
      </c>
      <c r="M14" s="92" t="s">
        <v>295</v>
      </c>
      <c r="N14" s="124">
        <v>2</v>
      </c>
      <c r="O14" s="124">
        <v>2</v>
      </c>
      <c r="P14" s="105">
        <v>4</v>
      </c>
      <c r="Q14" s="106" t="s">
        <v>478</v>
      </c>
      <c r="R14" s="125">
        <v>10</v>
      </c>
      <c r="S14" s="125">
        <f t="shared" ref="S14" si="4">P14*R14</f>
        <v>40</v>
      </c>
      <c r="T14" s="106" t="str">
        <f>IF(AND(S14&gt;149,S14&lt;501),"Nivel 2",IF(AND(S14&gt;599),"Nivel 1",IF(AND(S14&gt;39,S14&lt;121),"Nivel 3","Nivel 4")))</f>
        <v>Nivel 3</v>
      </c>
      <c r="U14" s="107" t="str">
        <f t="shared" si="2"/>
        <v>Aceptable</v>
      </c>
      <c r="V14" s="124">
        <v>3</v>
      </c>
      <c r="W14" s="131" t="s">
        <v>389</v>
      </c>
      <c r="X14" s="132" t="s">
        <v>294</v>
      </c>
      <c r="Y14" s="133"/>
      <c r="Z14" s="133"/>
      <c r="AA14" s="131" t="s">
        <v>390</v>
      </c>
      <c r="AB14" s="131" t="s">
        <v>392</v>
      </c>
      <c r="AC14" s="134" t="s">
        <v>391</v>
      </c>
    </row>
    <row r="15" spans="1:29" s="18" customFormat="1" ht="92.25" customHeight="1">
      <c r="B15" s="288"/>
      <c r="C15" s="351"/>
      <c r="D15" s="288"/>
      <c r="E15" s="297"/>
      <c r="F15" s="352"/>
      <c r="G15" s="234" t="s">
        <v>543</v>
      </c>
      <c r="H15" s="195" t="s">
        <v>526</v>
      </c>
      <c r="I15" s="192" t="s">
        <v>93</v>
      </c>
      <c r="J15" s="196" t="s">
        <v>614</v>
      </c>
      <c r="K15" s="192" t="s">
        <v>295</v>
      </c>
      <c r="L15" s="192" t="s">
        <v>295</v>
      </c>
      <c r="M15" s="192" t="s">
        <v>295</v>
      </c>
      <c r="N15" s="192">
        <v>2</v>
      </c>
      <c r="O15" s="192">
        <v>2</v>
      </c>
      <c r="P15" s="193">
        <f t="shared" ref="P15" si="5">+IF(N15=0,O15,N15*O15)</f>
        <v>4</v>
      </c>
      <c r="Q15" s="106" t="s">
        <v>478</v>
      </c>
      <c r="R15" s="182">
        <v>10</v>
      </c>
      <c r="S15" s="182">
        <v>40</v>
      </c>
      <c r="T15" s="153" t="s">
        <v>497</v>
      </c>
      <c r="U15" s="107" t="s">
        <v>498</v>
      </c>
      <c r="V15" s="185">
        <v>3</v>
      </c>
      <c r="W15" s="196" t="s">
        <v>615</v>
      </c>
      <c r="X15" s="132" t="s">
        <v>294</v>
      </c>
      <c r="Y15" s="197"/>
      <c r="Z15" s="197"/>
      <c r="AA15" s="198" t="s">
        <v>528</v>
      </c>
      <c r="AB15" s="195" t="s">
        <v>529</v>
      </c>
      <c r="AC15" s="199"/>
    </row>
    <row r="16" spans="1:29" s="18" customFormat="1" ht="58.5" customHeight="1">
      <c r="B16" s="288"/>
      <c r="C16" s="351"/>
      <c r="D16" s="288"/>
      <c r="E16" s="297"/>
      <c r="F16" s="352"/>
      <c r="G16" s="94" t="s">
        <v>502</v>
      </c>
      <c r="H16" s="94" t="s">
        <v>408</v>
      </c>
      <c r="I16" s="94" t="s">
        <v>93</v>
      </c>
      <c r="J16" s="94" t="s">
        <v>302</v>
      </c>
      <c r="K16" s="92" t="s">
        <v>295</v>
      </c>
      <c r="L16" s="92" t="s">
        <v>295</v>
      </c>
      <c r="M16" s="92" t="s">
        <v>295</v>
      </c>
      <c r="N16" s="94">
        <v>2</v>
      </c>
      <c r="O16" s="94">
        <v>2</v>
      </c>
      <c r="P16" s="105">
        <f t="shared" si="0"/>
        <v>4</v>
      </c>
      <c r="Q16" s="106" t="str">
        <f t="shared" ref="Q16" si="6">IF(AND(P16&gt;9,P16&lt;21),"ALTO",IF(AND(P16&gt;23),"MUY ALTO",IF(AND(P16&gt;5,P16&lt;9),"MEDIO","BAJO")))</f>
        <v>BAJO</v>
      </c>
      <c r="R16" s="83">
        <v>10</v>
      </c>
      <c r="S16" s="83">
        <f t="shared" si="1"/>
        <v>40</v>
      </c>
      <c r="T16" s="106" t="str">
        <f t="shared" ref="T16:T22" si="7">IF(AND(S16&gt;149,S16&lt;501),"Nivel 2",IF(AND(S16&gt;599),"Nivel 1",IF(AND(S16&gt;39,S16&lt;121),"Nivel 3","Nivel 4")))</f>
        <v>Nivel 3</v>
      </c>
      <c r="U16" s="107" t="str">
        <f t="shared" si="2"/>
        <v>Aceptable</v>
      </c>
      <c r="V16" s="94">
        <v>3</v>
      </c>
      <c r="W16" s="94" t="s">
        <v>339</v>
      </c>
      <c r="X16" s="94" t="s">
        <v>340</v>
      </c>
      <c r="Y16" s="94"/>
      <c r="Z16" s="94"/>
      <c r="AA16" s="94" t="s">
        <v>342</v>
      </c>
      <c r="AB16" s="109" t="s">
        <v>343</v>
      </c>
      <c r="AC16" s="94" t="s">
        <v>341</v>
      </c>
    </row>
    <row r="17" spans="2:29" s="18" customFormat="1" ht="58.5" customHeight="1">
      <c r="B17" s="288"/>
      <c r="C17" s="351"/>
      <c r="D17" s="288"/>
      <c r="E17" s="297"/>
      <c r="F17" s="352"/>
      <c r="G17" s="94" t="s">
        <v>313</v>
      </c>
      <c r="H17" s="124" t="s">
        <v>616</v>
      </c>
      <c r="I17" s="94" t="s">
        <v>96</v>
      </c>
      <c r="J17" s="94" t="s">
        <v>314</v>
      </c>
      <c r="K17" s="94" t="s">
        <v>315</v>
      </c>
      <c r="L17" s="94" t="s">
        <v>315</v>
      </c>
      <c r="M17" s="94" t="s">
        <v>315</v>
      </c>
      <c r="N17" s="94">
        <v>6</v>
      </c>
      <c r="O17" s="94">
        <v>3</v>
      </c>
      <c r="P17" s="105">
        <f>N17*O17</f>
        <v>18</v>
      </c>
      <c r="Q17" s="106" t="str">
        <f t="shared" ref="Q17" si="8">IF(AND(P17&gt;9,P17&lt;21),"ALTO",IF(AND(P17&gt;23),"MUY ALTO",IF(AND(P17&gt;5,P17&lt;9),"MEDIO","BAJO")))</f>
        <v>ALTO</v>
      </c>
      <c r="R17" s="83">
        <v>10</v>
      </c>
      <c r="S17" s="83">
        <f>P17*R17</f>
        <v>180</v>
      </c>
      <c r="T17" s="106" t="str">
        <f>IF(AND(S17&gt;149,S17&lt;501),"Nivel 2",IF(AND(S17&gt;599),"Nivel 1",IF(AND(S17&gt;39,S17&lt;121),"Nivel 3","Nivel 4")))</f>
        <v>Nivel 2</v>
      </c>
      <c r="U17" s="108" t="str">
        <f>IF(AND(S17&gt;149,S17&lt;501),"No Aceptable o Aceptable con control específico",IF(AND(S17&gt;599),"No Aceptable",IF(AND(S17&gt;39,S17&lt;121),"Aceptable","Aceptable")))</f>
        <v>No Aceptable o Aceptable con control específico</v>
      </c>
      <c r="V17" s="94">
        <v>3</v>
      </c>
      <c r="W17" s="94" t="s">
        <v>346</v>
      </c>
      <c r="X17" s="94" t="s">
        <v>294</v>
      </c>
      <c r="Y17" s="94"/>
      <c r="Z17" s="94"/>
      <c r="AA17" s="185" t="s">
        <v>530</v>
      </c>
      <c r="AB17" s="373" t="s">
        <v>348</v>
      </c>
      <c r="AC17" s="372" t="s">
        <v>336</v>
      </c>
    </row>
    <row r="18" spans="2:29" s="18" customFormat="1" ht="58.5" customHeight="1">
      <c r="B18" s="288"/>
      <c r="C18" s="351"/>
      <c r="D18" s="288"/>
      <c r="E18" s="298"/>
      <c r="F18" s="352"/>
      <c r="G18" s="94" t="s">
        <v>319</v>
      </c>
      <c r="H18" s="126" t="s">
        <v>617</v>
      </c>
      <c r="I18" s="94" t="s">
        <v>96</v>
      </c>
      <c r="J18" s="94" t="s">
        <v>320</v>
      </c>
      <c r="K18" s="92" t="s">
        <v>309</v>
      </c>
      <c r="L18" s="92" t="s">
        <v>309</v>
      </c>
      <c r="M18" s="92" t="s">
        <v>309</v>
      </c>
      <c r="N18" s="94">
        <v>6</v>
      </c>
      <c r="O18" s="94">
        <v>3</v>
      </c>
      <c r="P18" s="105">
        <f>N18*O18</f>
        <v>18</v>
      </c>
      <c r="Q18" s="106" t="str">
        <f>IF(AND(P18&gt;9,P18&lt;21),"ALTO",IF(AND(P18&gt;23),"MUY ALTO",IF(AND(P18&gt;5,P18&lt;9),"MEDIO","BAJO")))</f>
        <v>ALTO</v>
      </c>
      <c r="R18" s="83">
        <v>10</v>
      </c>
      <c r="S18" s="83">
        <f>P18*R18</f>
        <v>180</v>
      </c>
      <c r="T18" s="106" t="str">
        <f>IF(AND(S18&gt;149,S18&lt;501),"Nivel 2",IF(AND(S18&gt;599),"Nivel 1",IF(AND(S18&gt;39,S18&lt;121),"Nivel 3","Nivel 4")))</f>
        <v>Nivel 2</v>
      </c>
      <c r="U18" s="108" t="str">
        <f>IF(AND(S18&gt;149,S18&lt;501),"No Aceptable o Aceptable con control específico",IF(AND(S18&gt;599),"No Aceptable",IF(AND(S18&gt;39,S18&lt;121),"Aceptable","Aceptable")))</f>
        <v>No Aceptable o Aceptable con control específico</v>
      </c>
      <c r="V18" s="94">
        <v>3</v>
      </c>
      <c r="W18" s="94" t="s">
        <v>346</v>
      </c>
      <c r="X18" s="94" t="s">
        <v>294</v>
      </c>
      <c r="Y18" s="94"/>
      <c r="Z18" s="94"/>
      <c r="AA18" s="366" t="s">
        <v>531</v>
      </c>
      <c r="AB18" s="374"/>
      <c r="AC18" s="372"/>
    </row>
    <row r="19" spans="2:29" s="18" customFormat="1" ht="58.5" customHeight="1">
      <c r="B19" s="288"/>
      <c r="C19" s="351"/>
      <c r="D19" s="288"/>
      <c r="E19" s="288" t="s">
        <v>430</v>
      </c>
      <c r="F19" s="352"/>
      <c r="G19" s="94" t="s">
        <v>303</v>
      </c>
      <c r="H19" s="94" t="s">
        <v>330</v>
      </c>
      <c r="I19" s="94" t="s">
        <v>95</v>
      </c>
      <c r="J19" s="289" t="s">
        <v>304</v>
      </c>
      <c r="K19" s="94" t="s">
        <v>312</v>
      </c>
      <c r="L19" s="94" t="s">
        <v>312</v>
      </c>
      <c r="M19" s="94" t="s">
        <v>312</v>
      </c>
      <c r="N19" s="94">
        <v>6</v>
      </c>
      <c r="O19" s="94">
        <v>2</v>
      </c>
      <c r="P19" s="105">
        <f t="shared" si="0"/>
        <v>12</v>
      </c>
      <c r="Q19" s="106" t="s">
        <v>434</v>
      </c>
      <c r="R19" s="83">
        <v>10</v>
      </c>
      <c r="S19" s="83">
        <f t="shared" si="1"/>
        <v>120</v>
      </c>
      <c r="T19" s="106" t="str">
        <f>IF(AND(S19&gt;149,S19&lt;501),"Nivel 2",IF(AND(S19&gt;599),"Nivel 1",IF(AND(S19&gt;39,S19&lt;121),"Nivel 3","Nivel 4")))</f>
        <v>Nivel 3</v>
      </c>
      <c r="U19" s="107" t="str">
        <f t="shared" si="2"/>
        <v>Aceptable</v>
      </c>
      <c r="V19" s="94">
        <v>3</v>
      </c>
      <c r="W19" s="372" t="s">
        <v>344</v>
      </c>
      <c r="X19" s="372" t="s">
        <v>294</v>
      </c>
      <c r="Y19" s="372" t="s">
        <v>336</v>
      </c>
      <c r="Z19" s="372" t="s">
        <v>336</v>
      </c>
      <c r="AA19" s="367"/>
      <c r="AB19" s="289" t="s">
        <v>416</v>
      </c>
      <c r="AC19" s="372" t="s">
        <v>336</v>
      </c>
    </row>
    <row r="20" spans="2:29" s="18" customFormat="1" ht="58.5" customHeight="1">
      <c r="B20" s="288"/>
      <c r="C20" s="351"/>
      <c r="D20" s="288"/>
      <c r="E20" s="288"/>
      <c r="F20" s="352"/>
      <c r="G20" s="94" t="s">
        <v>305</v>
      </c>
      <c r="H20" s="94" t="s">
        <v>331</v>
      </c>
      <c r="I20" s="94" t="s">
        <v>95</v>
      </c>
      <c r="J20" s="289"/>
      <c r="K20" s="92" t="s">
        <v>295</v>
      </c>
      <c r="L20" s="92" t="s">
        <v>295</v>
      </c>
      <c r="M20" s="92" t="s">
        <v>295</v>
      </c>
      <c r="N20" s="94">
        <v>6</v>
      </c>
      <c r="O20" s="94">
        <v>2</v>
      </c>
      <c r="P20" s="105">
        <f t="shared" si="0"/>
        <v>12</v>
      </c>
      <c r="Q20" s="106" t="s">
        <v>434</v>
      </c>
      <c r="R20" s="83">
        <v>10</v>
      </c>
      <c r="S20" s="83">
        <f t="shared" si="1"/>
        <v>120</v>
      </c>
      <c r="T20" s="106" t="s">
        <v>497</v>
      </c>
      <c r="U20" s="107" t="s">
        <v>498</v>
      </c>
      <c r="V20" s="94">
        <v>3</v>
      </c>
      <c r="W20" s="372"/>
      <c r="X20" s="372"/>
      <c r="Y20" s="372"/>
      <c r="Z20" s="372"/>
      <c r="AA20" s="367"/>
      <c r="AB20" s="289"/>
      <c r="AC20" s="372"/>
    </row>
    <row r="21" spans="2:29" s="18" customFormat="1" ht="81.75" customHeight="1">
      <c r="B21" s="288"/>
      <c r="C21" s="351"/>
      <c r="D21" s="288"/>
      <c r="E21" s="288"/>
      <c r="F21" s="352"/>
      <c r="G21" s="94" t="s">
        <v>306</v>
      </c>
      <c r="H21" s="94" t="s">
        <v>332</v>
      </c>
      <c r="I21" s="94" t="s">
        <v>95</v>
      </c>
      <c r="J21" s="289"/>
      <c r="K21" s="92" t="s">
        <v>310</v>
      </c>
      <c r="L21" s="92" t="s">
        <v>295</v>
      </c>
      <c r="M21" s="92" t="s">
        <v>311</v>
      </c>
      <c r="N21" s="94">
        <v>6</v>
      </c>
      <c r="O21" s="94">
        <v>1</v>
      </c>
      <c r="P21" s="105">
        <f t="shared" si="0"/>
        <v>6</v>
      </c>
      <c r="Q21" s="106" t="s">
        <v>404</v>
      </c>
      <c r="R21" s="83">
        <v>10</v>
      </c>
      <c r="S21" s="83">
        <f t="shared" si="1"/>
        <v>60</v>
      </c>
      <c r="T21" s="106" t="str">
        <f t="shared" si="7"/>
        <v>Nivel 3</v>
      </c>
      <c r="U21" s="107" t="str">
        <f t="shared" si="2"/>
        <v>Aceptable</v>
      </c>
      <c r="V21" s="94">
        <v>3</v>
      </c>
      <c r="W21" s="372"/>
      <c r="X21" s="372"/>
      <c r="Y21" s="372"/>
      <c r="Z21" s="372"/>
      <c r="AA21" s="367"/>
      <c r="AB21" s="289"/>
      <c r="AC21" s="372"/>
    </row>
    <row r="22" spans="2:29" s="18" customFormat="1" ht="70.5" customHeight="1">
      <c r="B22" s="288"/>
      <c r="C22" s="351"/>
      <c r="D22" s="288"/>
      <c r="E22" s="152" t="s">
        <v>395</v>
      </c>
      <c r="F22" s="352"/>
      <c r="G22" s="94" t="s">
        <v>307</v>
      </c>
      <c r="H22" s="94" t="s">
        <v>333</v>
      </c>
      <c r="I22" s="94" t="s">
        <v>95</v>
      </c>
      <c r="J22" s="289"/>
      <c r="K22" s="92" t="s">
        <v>295</v>
      </c>
      <c r="L22" s="92" t="s">
        <v>295</v>
      </c>
      <c r="M22" s="92" t="s">
        <v>295</v>
      </c>
      <c r="N22" s="94">
        <v>6</v>
      </c>
      <c r="O22" s="94">
        <v>1</v>
      </c>
      <c r="P22" s="105">
        <f t="shared" si="0"/>
        <v>6</v>
      </c>
      <c r="Q22" s="106" t="s">
        <v>404</v>
      </c>
      <c r="R22" s="83">
        <v>10</v>
      </c>
      <c r="S22" s="83">
        <f t="shared" si="1"/>
        <v>60</v>
      </c>
      <c r="T22" s="106" t="str">
        <f t="shared" si="7"/>
        <v>Nivel 3</v>
      </c>
      <c r="U22" s="107" t="str">
        <f t="shared" si="2"/>
        <v>Aceptable</v>
      </c>
      <c r="V22" s="94">
        <v>3</v>
      </c>
      <c r="W22" s="372"/>
      <c r="X22" s="372"/>
      <c r="Y22" s="372"/>
      <c r="Z22" s="372"/>
      <c r="AA22" s="368"/>
      <c r="AB22" s="289"/>
      <c r="AC22" s="372"/>
    </row>
    <row r="23" spans="2:29" s="18" customFormat="1" ht="95.25" customHeight="1">
      <c r="B23" s="288"/>
      <c r="C23" s="351"/>
      <c r="D23" s="288"/>
      <c r="E23" s="288" t="s">
        <v>618</v>
      </c>
      <c r="F23" s="352"/>
      <c r="G23" s="206" t="s">
        <v>554</v>
      </c>
      <c r="H23" s="205" t="s">
        <v>555</v>
      </c>
      <c r="I23" s="205" t="s">
        <v>556</v>
      </c>
      <c r="J23" s="206" t="s">
        <v>557</v>
      </c>
      <c r="K23" s="63" t="s">
        <v>295</v>
      </c>
      <c r="L23" s="63" t="s">
        <v>295</v>
      </c>
      <c r="M23" s="63" t="s">
        <v>558</v>
      </c>
      <c r="N23" s="60">
        <v>6</v>
      </c>
      <c r="O23" s="206">
        <v>1</v>
      </c>
      <c r="P23" s="71">
        <f t="shared" si="0"/>
        <v>6</v>
      </c>
      <c r="Q23" s="72" t="s">
        <v>434</v>
      </c>
      <c r="R23" s="62">
        <v>100</v>
      </c>
      <c r="S23" s="64">
        <f t="shared" si="1"/>
        <v>600</v>
      </c>
      <c r="T23" s="101" t="s">
        <v>559</v>
      </c>
      <c r="U23" s="214" t="str">
        <f t="shared" si="2"/>
        <v>No Aceptable</v>
      </c>
      <c r="V23" s="204">
        <v>3</v>
      </c>
      <c r="W23" s="100" t="s">
        <v>557</v>
      </c>
      <c r="X23" s="60" t="s">
        <v>294</v>
      </c>
      <c r="Y23" s="206" t="s">
        <v>336</v>
      </c>
      <c r="Z23" s="60" t="s">
        <v>336</v>
      </c>
      <c r="AA23" s="206" t="s">
        <v>560</v>
      </c>
      <c r="AB23" s="213" t="s">
        <v>561</v>
      </c>
      <c r="AC23" s="60" t="s">
        <v>336</v>
      </c>
    </row>
    <row r="24" spans="2:29" s="18" customFormat="1" ht="67.5" customHeight="1">
      <c r="B24" s="288"/>
      <c r="C24" s="351"/>
      <c r="D24" s="288"/>
      <c r="E24" s="288"/>
      <c r="F24" s="352"/>
      <c r="G24" s="230" t="s">
        <v>322</v>
      </c>
      <c r="H24" s="229" t="s">
        <v>326</v>
      </c>
      <c r="I24" s="229" t="s">
        <v>98</v>
      </c>
      <c r="J24" s="230" t="s">
        <v>327</v>
      </c>
      <c r="K24" s="63" t="s">
        <v>295</v>
      </c>
      <c r="L24" s="63" t="s">
        <v>295</v>
      </c>
      <c r="M24" s="63" t="s">
        <v>295</v>
      </c>
      <c r="N24" s="60">
        <v>2</v>
      </c>
      <c r="O24" s="230">
        <v>2</v>
      </c>
      <c r="P24" s="71">
        <f t="shared" si="0"/>
        <v>4</v>
      </c>
      <c r="Q24" s="72" t="str">
        <f t="shared" ref="Q24" si="9">IF(AND(P24&gt;9,P24&lt;21),"ALTO",IF(AND(P24&gt;23),"MUY ALTO",IF(AND(P24&gt;5,P24&lt;9),"MEDIO","BAJO")))</f>
        <v>BAJO</v>
      </c>
      <c r="R24" s="62">
        <v>10</v>
      </c>
      <c r="S24" s="64">
        <f t="shared" si="1"/>
        <v>40</v>
      </c>
      <c r="T24" s="102" t="str">
        <f t="shared" ref="T24" si="10">IF(AND(S24&gt;149,S24&lt;501),"Nivel 2",IF(AND(S24&gt;599),"Nivel 1",IF(AND(S24&gt;39,S24&lt;121),"Nivel 3","Nivel 4")))</f>
        <v>Nivel 3</v>
      </c>
      <c r="U24" s="96" t="str">
        <f t="shared" si="2"/>
        <v>Aceptable</v>
      </c>
      <c r="V24" s="225">
        <v>3</v>
      </c>
      <c r="W24" s="65" t="s">
        <v>350</v>
      </c>
      <c r="X24" s="60" t="s">
        <v>340</v>
      </c>
      <c r="Y24" s="230" t="s">
        <v>336</v>
      </c>
      <c r="Z24" s="60" t="s">
        <v>336</v>
      </c>
      <c r="AA24" s="230"/>
      <c r="AB24" s="99" t="s">
        <v>633</v>
      </c>
      <c r="AC24" s="60" t="s">
        <v>336</v>
      </c>
    </row>
    <row r="25" spans="2:29" ht="13.5" thickBot="1">
      <c r="AB25" s="66"/>
    </row>
    <row r="26" spans="2:29" s="18" customFormat="1" ht="26.25" customHeight="1" thickBot="1">
      <c r="B26" s="353" t="s">
        <v>329</v>
      </c>
      <c r="C26" s="354"/>
      <c r="D26" s="354"/>
      <c r="E26" s="355"/>
      <c r="F26" s="345" t="s">
        <v>352</v>
      </c>
      <c r="G26" s="346"/>
      <c r="H26" s="346"/>
      <c r="I26" s="346"/>
      <c r="J26" s="346"/>
      <c r="K26" s="346"/>
      <c r="L26" s="346"/>
      <c r="M26" s="346"/>
      <c r="N26" s="346"/>
      <c r="O26" s="346"/>
      <c r="P26" s="346"/>
      <c r="Q26" s="346"/>
      <c r="R26" s="346"/>
      <c r="S26" s="346"/>
      <c r="T26" s="347"/>
      <c r="U26" s="348" t="s">
        <v>287</v>
      </c>
      <c r="V26" s="349"/>
      <c r="W26" s="336"/>
      <c r="X26" s="337"/>
      <c r="Y26" s="337"/>
      <c r="Z26" s="337"/>
      <c r="AA26" s="337"/>
      <c r="AB26" s="337"/>
      <c r="AC26" s="338"/>
    </row>
  </sheetData>
  <mergeCells count="46">
    <mergeCell ref="B8:B9"/>
    <mergeCell ref="C8:C9"/>
    <mergeCell ref="B7:AC7"/>
    <mergeCell ref="B2:F6"/>
    <mergeCell ref="G2:AC3"/>
    <mergeCell ref="G4:P4"/>
    <mergeCell ref="Q4:AC4"/>
    <mergeCell ref="G5:P5"/>
    <mergeCell ref="Q5:AC5"/>
    <mergeCell ref="G6:H6"/>
    <mergeCell ref="I6:K6"/>
    <mergeCell ref="L6:P6"/>
    <mergeCell ref="Q6:AC6"/>
    <mergeCell ref="K8:M8"/>
    <mergeCell ref="N8:T8"/>
    <mergeCell ref="V8:X8"/>
    <mergeCell ref="B26:E26"/>
    <mergeCell ref="F26:T26"/>
    <mergeCell ref="U26:V26"/>
    <mergeCell ref="W26:AC26"/>
    <mergeCell ref="B10:B24"/>
    <mergeCell ref="C10:C24"/>
    <mergeCell ref="D10:D24"/>
    <mergeCell ref="F10:F24"/>
    <mergeCell ref="AB10:AB11"/>
    <mergeCell ref="AC10:AC11"/>
    <mergeCell ref="J19:J22"/>
    <mergeCell ref="AC19:AC22"/>
    <mergeCell ref="X19:X22"/>
    <mergeCell ref="Y19:Y22"/>
    <mergeCell ref="Z19:Z22"/>
    <mergeCell ref="AB17:AB18"/>
    <mergeCell ref="Y8:AC8"/>
    <mergeCell ref="W19:W22"/>
    <mergeCell ref="AB19:AB22"/>
    <mergeCell ref="D8:D9"/>
    <mergeCell ref="E8:E9"/>
    <mergeCell ref="F8:F9"/>
    <mergeCell ref="G8:I8"/>
    <mergeCell ref="J8:J9"/>
    <mergeCell ref="E23:E24"/>
    <mergeCell ref="E19:E21"/>
    <mergeCell ref="E14:E18"/>
    <mergeCell ref="AC17:AC18"/>
    <mergeCell ref="E10:E13"/>
    <mergeCell ref="AA18:AA22"/>
  </mergeCells>
  <conditionalFormatting sqref="Q10:Q14 Q16:Q22">
    <cfRule type="containsText" dxfId="269" priority="74" operator="containsText" text="MUY ALTO">
      <formula>NOT(ISERROR(SEARCH("MUY ALTO",Q10)))</formula>
    </cfRule>
    <cfRule type="containsText" dxfId="268" priority="75" operator="containsText" text="ALTO">
      <formula>NOT(ISERROR(SEARCH("ALTO",Q10)))</formula>
    </cfRule>
    <cfRule type="containsText" dxfId="267" priority="76" operator="containsText" text="MEDIO">
      <formula>NOT(ISERROR(SEARCH("MEDIO",Q10)))</formula>
    </cfRule>
    <cfRule type="containsText" dxfId="266" priority="77" operator="containsText" text="BAJO">
      <formula>NOT(ISERROR(SEARCH("BAJO",Q10)))</formula>
    </cfRule>
  </conditionalFormatting>
  <conditionalFormatting sqref="T10:T14 T16:T22">
    <cfRule type="containsText" dxfId="265" priority="67" operator="containsText" text="Nivel 3">
      <formula>NOT(ISERROR(SEARCH("Nivel 3",T10)))</formula>
    </cfRule>
    <cfRule type="containsText" dxfId="264" priority="68" operator="containsText" text="Nivel 2">
      <formula>NOT(ISERROR(SEARCH("Nivel 2",T10)))</formula>
    </cfRule>
    <cfRule type="containsText" dxfId="263" priority="69" operator="containsText" text="Nivel 4">
      <formula>NOT(ISERROR(SEARCH("Nivel 4",T10)))</formula>
    </cfRule>
    <cfRule type="containsText" priority="70" operator="containsText" text="Nivel 4">
      <formula>NOT(ISERROR(SEARCH("Nivel 4",T10)))</formula>
    </cfRule>
    <cfRule type="containsText" dxfId="262" priority="71" operator="containsText" text="Nivel 3">
      <formula>NOT(ISERROR(SEARCH("Nivel 3",T10)))</formula>
    </cfRule>
    <cfRule type="containsText" dxfId="261" priority="72" operator="containsText" text="Nivel 3">
      <formula>NOT(ISERROR(SEARCH("Nivel 3",T10)))</formula>
    </cfRule>
    <cfRule type="containsText" dxfId="260" priority="73" operator="containsText" text="Nivel 1">
      <formula>NOT(ISERROR(SEARCH("Nivel 1",T10)))</formula>
    </cfRule>
  </conditionalFormatting>
  <conditionalFormatting sqref="T15">
    <cfRule type="containsText" dxfId="259" priority="45" operator="containsText" text="Nivel 3">
      <formula>NOT(ISERROR(SEARCH("Nivel 3",T15)))</formula>
    </cfRule>
    <cfRule type="containsText" dxfId="258" priority="46" operator="containsText" text="Nivel 2">
      <formula>NOT(ISERROR(SEARCH("Nivel 2",T15)))</formula>
    </cfRule>
    <cfRule type="containsText" dxfId="257" priority="47" operator="containsText" text="Nivel 4">
      <formula>NOT(ISERROR(SEARCH("Nivel 4",T15)))</formula>
    </cfRule>
    <cfRule type="containsText" priority="48" operator="containsText" text="Nivel 4">
      <formula>NOT(ISERROR(SEARCH("Nivel 4",T15)))</formula>
    </cfRule>
    <cfRule type="containsText" dxfId="256" priority="49" operator="containsText" text="Nivel 3">
      <formula>NOT(ISERROR(SEARCH("Nivel 3",T15)))</formula>
    </cfRule>
    <cfRule type="containsText" dxfId="255" priority="50" operator="containsText" text="Nivel 3">
      <formula>NOT(ISERROR(SEARCH("Nivel 3",T15)))</formula>
    </cfRule>
    <cfRule type="containsText" dxfId="254" priority="51" operator="containsText" text="Nivel 1">
      <formula>NOT(ISERROR(SEARCH("Nivel 1",T15)))</formula>
    </cfRule>
  </conditionalFormatting>
  <conditionalFormatting sqref="Q15">
    <cfRule type="containsText" dxfId="253" priority="52" operator="containsText" text="MUY ALTO">
      <formula>NOT(ISERROR(SEARCH("MUY ALTO",Q15)))</formula>
    </cfRule>
    <cfRule type="containsText" dxfId="252" priority="53" operator="containsText" text="ALTO">
      <formula>NOT(ISERROR(SEARCH("ALTO",Q15)))</formula>
    </cfRule>
    <cfRule type="containsText" dxfId="251" priority="54" operator="containsText" text="MEDIO">
      <formula>NOT(ISERROR(SEARCH("MEDIO",Q15)))</formula>
    </cfRule>
    <cfRule type="containsText" dxfId="250" priority="55" operator="containsText" text="BAJO">
      <formula>NOT(ISERROR(SEARCH("BAJO",Q15)))</formula>
    </cfRule>
  </conditionalFormatting>
  <conditionalFormatting sqref="Q23">
    <cfRule type="containsText" dxfId="249" priority="30" operator="containsText" text="MUY ALTO">
      <formula>NOT(ISERROR(SEARCH("MUY ALTO",Q23)))</formula>
    </cfRule>
    <cfRule type="containsText" dxfId="248" priority="31" operator="containsText" text="ALTO">
      <formula>NOT(ISERROR(SEARCH("ALTO",Q23)))</formula>
    </cfRule>
    <cfRule type="containsText" dxfId="247" priority="32" operator="containsText" text="MEDIO">
      <formula>NOT(ISERROR(SEARCH("MEDIO",Q23)))</formula>
    </cfRule>
    <cfRule type="containsText" dxfId="246" priority="33" operator="containsText" text="BAJO">
      <formula>NOT(ISERROR(SEARCH("BAJO",Q23)))</formula>
    </cfRule>
  </conditionalFormatting>
  <conditionalFormatting sqref="T23">
    <cfRule type="containsText" dxfId="245" priority="23" operator="containsText" text="Nivel 3">
      <formula>NOT(ISERROR(SEARCH("Nivel 3",T23)))</formula>
    </cfRule>
    <cfRule type="containsText" dxfId="244" priority="24" operator="containsText" text="Nivel 2">
      <formula>NOT(ISERROR(SEARCH("Nivel 2",T23)))</formula>
    </cfRule>
    <cfRule type="containsText" dxfId="243" priority="25" operator="containsText" text="Nivel 4">
      <formula>NOT(ISERROR(SEARCH("Nivel 4",T23)))</formula>
    </cfRule>
    <cfRule type="containsText" priority="26" operator="containsText" text="Nivel 4">
      <formula>NOT(ISERROR(SEARCH("Nivel 4",T23)))</formula>
    </cfRule>
    <cfRule type="containsText" dxfId="242" priority="27" operator="containsText" text="Nivel 3">
      <formula>NOT(ISERROR(SEARCH("Nivel 3",T23)))</formula>
    </cfRule>
    <cfRule type="containsText" dxfId="241" priority="28" operator="containsText" text="Nivel 3">
      <formula>NOT(ISERROR(SEARCH("Nivel 3",T23)))</formula>
    </cfRule>
    <cfRule type="containsText" dxfId="240" priority="29" operator="containsText" text="Nivel 1">
      <formula>NOT(ISERROR(SEARCH("Nivel 1",T23)))</formula>
    </cfRule>
  </conditionalFormatting>
  <conditionalFormatting sqref="Q24">
    <cfRule type="containsText" dxfId="239" priority="8" operator="containsText" text="MUY ALTO">
      <formula>NOT(ISERROR(SEARCH("MUY ALTO",Q24)))</formula>
    </cfRule>
    <cfRule type="containsText" dxfId="238" priority="9" operator="containsText" text="ALTO">
      <formula>NOT(ISERROR(SEARCH("ALTO",Q24)))</formula>
    </cfRule>
    <cfRule type="containsText" dxfId="237" priority="10" operator="containsText" text="MEDIO">
      <formula>NOT(ISERROR(SEARCH("MEDIO",Q24)))</formula>
    </cfRule>
    <cfRule type="containsText" dxfId="236" priority="11" operator="containsText" text="BAJO">
      <formula>NOT(ISERROR(SEARCH("BAJO",Q24)))</formula>
    </cfRule>
  </conditionalFormatting>
  <conditionalFormatting sqref="T24">
    <cfRule type="containsText" dxfId="235" priority="1" operator="containsText" text="Nivel 3">
      <formula>NOT(ISERROR(SEARCH("Nivel 3",T24)))</formula>
    </cfRule>
    <cfRule type="containsText" dxfId="234" priority="2" operator="containsText" text="Nivel 2">
      <formula>NOT(ISERROR(SEARCH("Nivel 2",T24)))</formula>
    </cfRule>
    <cfRule type="containsText" dxfId="233" priority="3" operator="containsText" text="Nivel 4">
      <formula>NOT(ISERROR(SEARCH("Nivel 4",T24)))</formula>
    </cfRule>
    <cfRule type="containsText" priority="4" operator="containsText" text="Nivel 4">
      <formula>NOT(ISERROR(SEARCH("Nivel 4",T24)))</formula>
    </cfRule>
    <cfRule type="containsText" dxfId="232" priority="5" operator="containsText" text="Nivel 3">
      <formula>NOT(ISERROR(SEARCH("Nivel 3",T24)))</formula>
    </cfRule>
    <cfRule type="containsText" dxfId="231" priority="6" operator="containsText" text="Nivel 3">
      <formula>NOT(ISERROR(SEARCH("Nivel 3",T24)))</formula>
    </cfRule>
    <cfRule type="containsText" dxfId="230" priority="7" operator="containsText" text="Nivel 1">
      <formula>NOT(ISERROR(SEARCH("Nivel 1",T24)))</formula>
    </cfRule>
  </conditionalFormatting>
  <dataValidations count="7">
    <dataValidation type="list" allowBlank="1" showInputMessage="1" showErrorMessage="1" sqref="N10:N14 N16:N24">
      <formula1>ND</formula1>
    </dataValidation>
    <dataValidation type="list" allowBlank="1" showInputMessage="1" showErrorMessage="1" sqref="O10:O14 O16:O24">
      <formula1>NE</formula1>
    </dataValidation>
    <dataValidation type="list" allowBlank="1" showInputMessage="1" showErrorMessage="1" sqref="R10:R22 R24">
      <formula1>NC</formula1>
    </dataValidation>
    <dataValidation type="list" allowBlank="1" showInputMessage="1" showErrorMessage="1" sqref="I10:I14 I16:I24">
      <formula1>ri</formula1>
    </dataValidation>
    <dataValidation type="list" allowBlank="1" showInputMessage="1" showErrorMessage="1" sqref="N15">
      <formula1>NIVEL_DE_DEFICIENCIA</formula1>
    </dataValidation>
    <dataValidation type="list" allowBlank="1" showInputMessage="1" showErrorMessage="1" sqref="O15">
      <formula1>NIVEL_DE_EXPOSICION</formula1>
    </dataValidation>
    <dataValidation type="list" allowBlank="1" showInputMessage="1" showErrorMessage="1" sqref="R23">
      <formula1>NV</formula1>
    </dataValidation>
  </dataValidation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sheetPr>
    <tabColor rgb="FF00B050"/>
  </sheetPr>
  <dimension ref="D1:AE26"/>
  <sheetViews>
    <sheetView topLeftCell="D20" zoomScale="69" zoomScaleNormal="69" workbookViewId="0">
      <selection activeCell="L13" sqref="L13"/>
    </sheetView>
  </sheetViews>
  <sheetFormatPr baseColWidth="10" defaultRowHeight="12.75"/>
  <cols>
    <col min="10" max="10" width="24.85546875" customWidth="1"/>
    <col min="12" max="12" width="16.85546875" customWidth="1"/>
    <col min="23" max="23" width="16.140625" customWidth="1"/>
  </cols>
  <sheetData>
    <row r="1" spans="4:31" ht="12.75" customHeight="1"/>
    <row r="2" spans="4:31" ht="12.75" customHeight="1" thickBot="1"/>
    <row r="3" spans="4:31" ht="18" customHeight="1">
      <c r="D3" s="307"/>
      <c r="E3" s="308"/>
      <c r="F3" s="308"/>
      <c r="G3" s="308"/>
      <c r="H3" s="308"/>
      <c r="I3" s="318" t="s">
        <v>595</v>
      </c>
      <c r="J3" s="319"/>
      <c r="K3" s="319"/>
      <c r="L3" s="319"/>
      <c r="M3" s="319"/>
      <c r="N3" s="319"/>
      <c r="O3" s="319"/>
      <c r="P3" s="319"/>
      <c r="Q3" s="319"/>
      <c r="R3" s="319"/>
      <c r="S3" s="319"/>
      <c r="T3" s="319"/>
      <c r="U3" s="319"/>
      <c r="V3" s="319"/>
      <c r="W3" s="319"/>
      <c r="X3" s="319"/>
      <c r="Y3" s="319"/>
      <c r="Z3" s="319"/>
      <c r="AA3" s="319"/>
      <c r="AB3" s="319"/>
      <c r="AC3" s="319"/>
      <c r="AD3" s="319"/>
      <c r="AE3" s="320"/>
    </row>
    <row r="4" spans="4:31" ht="18" customHeight="1">
      <c r="D4" s="309"/>
      <c r="E4" s="310"/>
      <c r="F4" s="310"/>
      <c r="G4" s="310"/>
      <c r="H4" s="310"/>
      <c r="I4" s="321"/>
      <c r="J4" s="322"/>
      <c r="K4" s="322"/>
      <c r="L4" s="322"/>
      <c r="M4" s="322"/>
      <c r="N4" s="322"/>
      <c r="O4" s="322"/>
      <c r="P4" s="322"/>
      <c r="Q4" s="322"/>
      <c r="R4" s="322"/>
      <c r="S4" s="322"/>
      <c r="T4" s="322"/>
      <c r="U4" s="322"/>
      <c r="V4" s="322"/>
      <c r="W4" s="322"/>
      <c r="X4" s="322"/>
      <c r="Y4" s="322"/>
      <c r="Z4" s="322"/>
      <c r="AA4" s="322"/>
      <c r="AB4" s="322"/>
      <c r="AC4" s="322"/>
      <c r="AD4" s="322"/>
      <c r="AE4" s="323"/>
    </row>
    <row r="5" spans="4:31" ht="18" customHeight="1">
      <c r="D5" s="309"/>
      <c r="E5" s="310"/>
      <c r="F5" s="310"/>
      <c r="G5" s="310"/>
      <c r="H5" s="310"/>
      <c r="I5" s="313" t="s">
        <v>355</v>
      </c>
      <c r="J5" s="314"/>
      <c r="K5" s="314"/>
      <c r="L5" s="314"/>
      <c r="M5" s="314"/>
      <c r="N5" s="314"/>
      <c r="O5" s="314"/>
      <c r="P5" s="314"/>
      <c r="Q5" s="314"/>
      <c r="R5" s="315"/>
      <c r="S5" s="316" t="s">
        <v>356</v>
      </c>
      <c r="T5" s="316"/>
      <c r="U5" s="316"/>
      <c r="V5" s="316"/>
      <c r="W5" s="316"/>
      <c r="X5" s="316"/>
      <c r="Y5" s="316"/>
      <c r="Z5" s="316"/>
      <c r="AA5" s="316"/>
      <c r="AB5" s="316"/>
      <c r="AC5" s="316"/>
      <c r="AD5" s="316"/>
      <c r="AE5" s="317"/>
    </row>
    <row r="6" spans="4:31" ht="18" customHeight="1">
      <c r="D6" s="309"/>
      <c r="E6" s="310"/>
      <c r="F6" s="310"/>
      <c r="G6" s="310"/>
      <c r="H6" s="310"/>
      <c r="I6" s="329" t="s">
        <v>357</v>
      </c>
      <c r="J6" s="325"/>
      <c r="K6" s="325"/>
      <c r="L6" s="325"/>
      <c r="M6" s="325"/>
      <c r="N6" s="325"/>
      <c r="O6" s="325"/>
      <c r="P6" s="325"/>
      <c r="Q6" s="325"/>
      <c r="R6" s="330"/>
      <c r="S6" s="325" t="s">
        <v>398</v>
      </c>
      <c r="T6" s="325"/>
      <c r="U6" s="325"/>
      <c r="V6" s="325"/>
      <c r="W6" s="325"/>
      <c r="X6" s="325"/>
      <c r="Y6" s="325"/>
      <c r="Z6" s="325"/>
      <c r="AA6" s="325"/>
      <c r="AB6" s="325"/>
      <c r="AC6" s="325"/>
      <c r="AD6" s="325"/>
      <c r="AE6" s="326"/>
    </row>
    <row r="7" spans="4:31" ht="32.25" customHeight="1">
      <c r="D7" s="311"/>
      <c r="E7" s="312"/>
      <c r="F7" s="312"/>
      <c r="G7" s="312"/>
      <c r="H7" s="312"/>
      <c r="I7" s="331" t="s">
        <v>360</v>
      </c>
      <c r="J7" s="332"/>
      <c r="K7" s="331" t="s">
        <v>581</v>
      </c>
      <c r="L7" s="332"/>
      <c r="M7" s="332"/>
      <c r="N7" s="333" t="s">
        <v>596</v>
      </c>
      <c r="O7" s="334"/>
      <c r="P7" s="334"/>
      <c r="Q7" s="334"/>
      <c r="R7" s="335"/>
      <c r="S7" s="327" t="s">
        <v>571</v>
      </c>
      <c r="T7" s="327"/>
      <c r="U7" s="327"/>
      <c r="V7" s="327"/>
      <c r="W7" s="327"/>
      <c r="X7" s="327"/>
      <c r="Y7" s="327"/>
      <c r="Z7" s="327"/>
      <c r="AA7" s="327"/>
      <c r="AB7" s="327"/>
      <c r="AC7" s="327"/>
      <c r="AD7" s="327"/>
      <c r="AE7" s="328"/>
    </row>
    <row r="8" spans="4:31" ht="26.25" customHeight="1" thickBot="1">
      <c r="D8" s="324" t="s">
        <v>610</v>
      </c>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3"/>
    </row>
    <row r="9" spans="4:31" ht="106.5" customHeight="1" thickBot="1">
      <c r="D9" s="342" t="s">
        <v>8</v>
      </c>
      <c r="E9" s="302" t="s">
        <v>290</v>
      </c>
      <c r="F9" s="302" t="s">
        <v>6</v>
      </c>
      <c r="G9" s="302" t="s">
        <v>9</v>
      </c>
      <c r="H9" s="302" t="s">
        <v>291</v>
      </c>
      <c r="I9" s="299" t="s">
        <v>13</v>
      </c>
      <c r="J9" s="300"/>
      <c r="K9" s="301"/>
      <c r="L9" s="302" t="s">
        <v>12</v>
      </c>
      <c r="M9" s="299" t="s">
        <v>17</v>
      </c>
      <c r="N9" s="300"/>
      <c r="O9" s="301"/>
      <c r="P9" s="299" t="s">
        <v>26</v>
      </c>
      <c r="Q9" s="300"/>
      <c r="R9" s="300"/>
      <c r="S9" s="300"/>
      <c r="T9" s="300"/>
      <c r="U9" s="300"/>
      <c r="V9" s="301"/>
      <c r="W9" s="74" t="s">
        <v>27</v>
      </c>
      <c r="X9" s="339" t="s">
        <v>292</v>
      </c>
      <c r="Y9" s="340"/>
      <c r="Z9" s="341"/>
      <c r="AA9" s="339" t="s">
        <v>2</v>
      </c>
      <c r="AB9" s="340"/>
      <c r="AC9" s="340"/>
      <c r="AD9" s="340"/>
      <c r="AE9" s="341"/>
    </row>
    <row r="10" spans="4:31" ht="132.75">
      <c r="D10" s="343"/>
      <c r="E10" s="344"/>
      <c r="F10" s="344"/>
      <c r="G10" s="344"/>
      <c r="H10" s="344"/>
      <c r="I10" s="215" t="s">
        <v>323</v>
      </c>
      <c r="J10" s="215" t="s">
        <v>14</v>
      </c>
      <c r="K10" s="215" t="s">
        <v>15</v>
      </c>
      <c r="L10" s="344"/>
      <c r="M10" s="215" t="s">
        <v>16</v>
      </c>
      <c r="N10" s="215" t="s">
        <v>18</v>
      </c>
      <c r="O10" s="103" t="s">
        <v>19</v>
      </c>
      <c r="P10" s="113" t="s">
        <v>21</v>
      </c>
      <c r="Q10" s="104" t="s">
        <v>22</v>
      </c>
      <c r="R10" s="75" t="s">
        <v>20</v>
      </c>
      <c r="S10" s="104" t="s">
        <v>23</v>
      </c>
      <c r="T10" s="75" t="s">
        <v>31</v>
      </c>
      <c r="U10" s="104" t="s">
        <v>24</v>
      </c>
      <c r="V10" s="75" t="s">
        <v>25</v>
      </c>
      <c r="W10" s="104" t="s">
        <v>28</v>
      </c>
      <c r="X10" s="75" t="s">
        <v>29</v>
      </c>
      <c r="Y10" s="75" t="s">
        <v>30</v>
      </c>
      <c r="Z10" s="75" t="s">
        <v>293</v>
      </c>
      <c r="AA10" s="76" t="s">
        <v>3</v>
      </c>
      <c r="AB10" s="76" t="s">
        <v>4</v>
      </c>
      <c r="AC10" s="76" t="s">
        <v>5</v>
      </c>
      <c r="AD10" s="76" t="s">
        <v>100</v>
      </c>
      <c r="AE10" s="76" t="s">
        <v>1</v>
      </c>
    </row>
    <row r="11" spans="4:31" ht="63.75" customHeight="1">
      <c r="D11" s="356" t="s">
        <v>351</v>
      </c>
      <c r="E11" s="359" t="s">
        <v>582</v>
      </c>
      <c r="F11" s="296" t="s">
        <v>424</v>
      </c>
      <c r="G11" s="296" t="s">
        <v>583</v>
      </c>
      <c r="H11" s="362" t="s">
        <v>294</v>
      </c>
      <c r="I11" s="219" t="s">
        <v>99</v>
      </c>
      <c r="J11" s="219" t="s">
        <v>324</v>
      </c>
      <c r="K11" s="219" t="s">
        <v>92</v>
      </c>
      <c r="L11" s="92" t="s">
        <v>480</v>
      </c>
      <c r="M11" s="92" t="s">
        <v>295</v>
      </c>
      <c r="N11" s="92" t="s">
        <v>296</v>
      </c>
      <c r="O11" s="219" t="s">
        <v>403</v>
      </c>
      <c r="P11" s="219">
        <v>6</v>
      </c>
      <c r="Q11" s="219">
        <v>2</v>
      </c>
      <c r="R11" s="105">
        <f t="shared" ref="R11:R21" si="0">P11*Q11</f>
        <v>12</v>
      </c>
      <c r="S11" s="106" t="s">
        <v>434</v>
      </c>
      <c r="T11" s="216">
        <v>25</v>
      </c>
      <c r="U11" s="216">
        <f t="shared" ref="U11:U21" si="1">R11*T11</f>
        <v>300</v>
      </c>
      <c r="V11" s="106" t="str">
        <f>IF(AND(U11&gt;149,U11&lt;501),"Nivel 2",IF(AND(U11&gt;599),"Nivel 1",IF(AND(U11&gt;39,U11&lt;121),"Nivel 3","Nivel 4")))</f>
        <v>Nivel 2</v>
      </c>
      <c r="W11" s="108" t="str">
        <f t="shared" ref="W11:W21" si="2">IF(AND(U11&gt;149,U11&lt;501),"No Aceptable o Aceptable con control específico",IF(AND(U11&gt;599),"No Aceptable",IF(AND(U11&gt;39,U11&lt;121),"Aceptable","Aceptable")))</f>
        <v>No Aceptable o Aceptable con control específico</v>
      </c>
      <c r="X11" s="219"/>
      <c r="Y11" s="219" t="s">
        <v>335</v>
      </c>
      <c r="Z11" s="219" t="s">
        <v>294</v>
      </c>
      <c r="AA11" s="219" t="s">
        <v>336</v>
      </c>
      <c r="AB11" s="219" t="s">
        <v>336</v>
      </c>
      <c r="AC11" s="219" t="s">
        <v>336</v>
      </c>
      <c r="AD11" s="289" t="s">
        <v>512</v>
      </c>
      <c r="AE11" s="365" t="s">
        <v>337</v>
      </c>
    </row>
    <row r="12" spans="4:31" ht="63.75" customHeight="1">
      <c r="D12" s="357"/>
      <c r="E12" s="360"/>
      <c r="F12" s="297"/>
      <c r="G12" s="297"/>
      <c r="H12" s="363"/>
      <c r="I12" s="219" t="s">
        <v>298</v>
      </c>
      <c r="J12" s="219" t="s">
        <v>324</v>
      </c>
      <c r="K12" s="219" t="s">
        <v>92</v>
      </c>
      <c r="L12" s="219" t="s">
        <v>299</v>
      </c>
      <c r="M12" s="92" t="s">
        <v>295</v>
      </c>
      <c r="N12" s="92" t="s">
        <v>295</v>
      </c>
      <c r="O12" s="92" t="s">
        <v>300</v>
      </c>
      <c r="P12" s="219">
        <v>6</v>
      </c>
      <c r="Q12" s="219">
        <v>3</v>
      </c>
      <c r="R12" s="105">
        <f t="shared" si="0"/>
        <v>18</v>
      </c>
      <c r="S12" s="106" t="s">
        <v>434</v>
      </c>
      <c r="T12" s="216">
        <v>25</v>
      </c>
      <c r="U12" s="216">
        <f t="shared" si="1"/>
        <v>450</v>
      </c>
      <c r="V12" s="106" t="str">
        <f>IF(AND(U12&gt;149,U12&lt;501),"Nivel 2",IF(AND(U12&gt;599),"Nivel 1",IF(AND(U12&gt;39,U12&lt;121),"Nivel 3","Nivel 4")))</f>
        <v>Nivel 2</v>
      </c>
      <c r="W12" s="108" t="str">
        <f t="shared" si="2"/>
        <v>No Aceptable o Aceptable con control específico</v>
      </c>
      <c r="X12" s="219"/>
      <c r="Y12" s="219" t="s">
        <v>338</v>
      </c>
      <c r="Z12" s="219" t="s">
        <v>294</v>
      </c>
      <c r="AA12" s="219" t="s">
        <v>336</v>
      </c>
      <c r="AB12" s="219" t="s">
        <v>336</v>
      </c>
      <c r="AC12" s="219" t="s">
        <v>336</v>
      </c>
      <c r="AD12" s="289"/>
      <c r="AE12" s="365"/>
    </row>
    <row r="13" spans="4:31" ht="60" customHeight="1">
      <c r="D13" s="357"/>
      <c r="E13" s="360"/>
      <c r="F13" s="297"/>
      <c r="G13" s="297"/>
      <c r="H13" s="363"/>
      <c r="I13" s="219" t="s">
        <v>584</v>
      </c>
      <c r="J13" s="219" t="s">
        <v>324</v>
      </c>
      <c r="K13" s="219" t="s">
        <v>92</v>
      </c>
      <c r="L13" s="243" t="s">
        <v>585</v>
      </c>
      <c r="M13" s="92" t="s">
        <v>586</v>
      </c>
      <c r="N13" s="92" t="s">
        <v>587</v>
      </c>
      <c r="O13" s="92" t="s">
        <v>567</v>
      </c>
      <c r="P13" s="219">
        <v>6</v>
      </c>
      <c r="Q13" s="219">
        <v>3</v>
      </c>
      <c r="R13" s="105">
        <v>18</v>
      </c>
      <c r="S13" s="106" t="s">
        <v>434</v>
      </c>
      <c r="T13" s="216">
        <v>25</v>
      </c>
      <c r="U13" s="216">
        <v>450</v>
      </c>
      <c r="V13" s="153" t="s">
        <v>433</v>
      </c>
      <c r="W13" s="108" t="s">
        <v>435</v>
      </c>
      <c r="X13" s="219"/>
      <c r="Y13" s="219" t="s">
        <v>338</v>
      </c>
      <c r="Z13" s="219" t="s">
        <v>294</v>
      </c>
      <c r="AA13" s="219" t="s">
        <v>336</v>
      </c>
      <c r="AB13" s="219" t="s">
        <v>336</v>
      </c>
      <c r="AC13" s="219" t="s">
        <v>588</v>
      </c>
      <c r="AD13" s="366" t="s">
        <v>589</v>
      </c>
      <c r="AE13" s="220" t="s">
        <v>567</v>
      </c>
    </row>
    <row r="14" spans="4:31" ht="63.75">
      <c r="D14" s="357"/>
      <c r="E14" s="360"/>
      <c r="F14" s="297"/>
      <c r="G14" s="297"/>
      <c r="H14" s="363"/>
      <c r="I14" s="219" t="s">
        <v>590</v>
      </c>
      <c r="J14" s="219" t="s">
        <v>324</v>
      </c>
      <c r="K14" s="219" t="s">
        <v>92</v>
      </c>
      <c r="L14" s="221" t="s">
        <v>299</v>
      </c>
      <c r="M14" s="92" t="s">
        <v>295</v>
      </c>
      <c r="N14" s="92" t="s">
        <v>295</v>
      </c>
      <c r="O14" s="92" t="s">
        <v>1</v>
      </c>
      <c r="P14" s="219">
        <v>6</v>
      </c>
      <c r="Q14" s="219">
        <v>3</v>
      </c>
      <c r="R14" s="105">
        <v>18</v>
      </c>
      <c r="S14" s="106" t="s">
        <v>434</v>
      </c>
      <c r="T14" s="216">
        <v>25</v>
      </c>
      <c r="U14" s="216">
        <v>450</v>
      </c>
      <c r="V14" s="106" t="s">
        <v>433</v>
      </c>
      <c r="W14" s="108" t="s">
        <v>435</v>
      </c>
      <c r="X14" s="219"/>
      <c r="Y14" s="219" t="s">
        <v>591</v>
      </c>
      <c r="Z14" s="219" t="s">
        <v>294</v>
      </c>
      <c r="AA14" s="219" t="s">
        <v>336</v>
      </c>
      <c r="AB14" s="219" t="s">
        <v>336</v>
      </c>
      <c r="AC14" s="219" t="s">
        <v>336</v>
      </c>
      <c r="AD14" s="368"/>
      <c r="AE14" s="220" t="s">
        <v>567</v>
      </c>
    </row>
    <row r="15" spans="4:31" ht="123.75" customHeight="1">
      <c r="D15" s="357"/>
      <c r="E15" s="360"/>
      <c r="F15" s="297"/>
      <c r="G15" s="297"/>
      <c r="H15" s="363"/>
      <c r="I15" s="219" t="s">
        <v>597</v>
      </c>
      <c r="J15" s="219" t="s">
        <v>598</v>
      </c>
      <c r="K15" s="219" t="s">
        <v>518</v>
      </c>
      <c r="L15" s="219" t="s">
        <v>524</v>
      </c>
      <c r="M15" s="92" t="s">
        <v>295</v>
      </c>
      <c r="N15" s="92" t="s">
        <v>295</v>
      </c>
      <c r="O15" s="219" t="s">
        <v>300</v>
      </c>
      <c r="P15" s="219">
        <v>2</v>
      </c>
      <c r="Q15" s="219">
        <v>3</v>
      </c>
      <c r="R15" s="105">
        <v>6</v>
      </c>
      <c r="S15" s="106" t="s">
        <v>404</v>
      </c>
      <c r="T15" s="216">
        <v>10</v>
      </c>
      <c r="U15" s="216">
        <v>60</v>
      </c>
      <c r="V15" s="153" t="s">
        <v>497</v>
      </c>
      <c r="W15" s="107" t="s">
        <v>498</v>
      </c>
      <c r="X15" s="219"/>
      <c r="Y15" s="167" t="s">
        <v>520</v>
      </c>
      <c r="Z15" s="132" t="s">
        <v>294</v>
      </c>
      <c r="AA15" s="132" t="s">
        <v>336</v>
      </c>
      <c r="AB15" s="132" t="s">
        <v>336</v>
      </c>
      <c r="AC15" s="233" t="s">
        <v>521</v>
      </c>
      <c r="AD15" s="233" t="s">
        <v>522</v>
      </c>
      <c r="AE15" s="191" t="s">
        <v>523</v>
      </c>
    </row>
    <row r="16" spans="4:31" ht="129" customHeight="1">
      <c r="D16" s="357"/>
      <c r="E16" s="360"/>
      <c r="F16" s="297"/>
      <c r="G16" s="297"/>
      <c r="H16" s="363"/>
      <c r="I16" s="219" t="s">
        <v>303</v>
      </c>
      <c r="J16" s="219" t="s">
        <v>330</v>
      </c>
      <c r="K16" s="219" t="s">
        <v>95</v>
      </c>
      <c r="L16" s="366" t="s">
        <v>414</v>
      </c>
      <c r="M16" s="219" t="s">
        <v>312</v>
      </c>
      <c r="N16" s="219" t="s">
        <v>312</v>
      </c>
      <c r="O16" s="219" t="s">
        <v>312</v>
      </c>
      <c r="P16" s="219">
        <v>6</v>
      </c>
      <c r="Q16" s="219">
        <v>2</v>
      </c>
      <c r="R16" s="105">
        <f t="shared" si="0"/>
        <v>12</v>
      </c>
      <c r="S16" s="106" t="s">
        <v>434</v>
      </c>
      <c r="T16" s="216">
        <v>10</v>
      </c>
      <c r="U16" s="216">
        <f t="shared" si="1"/>
        <v>120</v>
      </c>
      <c r="V16" s="106" t="str">
        <f>IF(AND(U16&gt;149,U16&lt;501),"Nivel 2",IF(AND(U16&gt;599),"Nivel 1",IF(AND(U16&gt;39,U16&lt;121),"Nivel 3","Nivel 4")))</f>
        <v>Nivel 3</v>
      </c>
      <c r="W16" s="107" t="str">
        <f t="shared" si="2"/>
        <v>Aceptable</v>
      </c>
      <c r="X16" s="219"/>
      <c r="Y16" s="372" t="s">
        <v>344</v>
      </c>
      <c r="Z16" s="372" t="s">
        <v>294</v>
      </c>
      <c r="AA16" s="372" t="s">
        <v>336</v>
      </c>
      <c r="AB16" s="372" t="s">
        <v>336</v>
      </c>
      <c r="AC16" s="372" t="s">
        <v>336</v>
      </c>
      <c r="AD16" s="289" t="s">
        <v>407</v>
      </c>
      <c r="AE16" s="365" t="s">
        <v>336</v>
      </c>
    </row>
    <row r="17" spans="4:31" ht="118.5" customHeight="1">
      <c r="D17" s="357"/>
      <c r="E17" s="360"/>
      <c r="F17" s="297"/>
      <c r="G17" s="297"/>
      <c r="H17" s="363"/>
      <c r="I17" s="219" t="s">
        <v>305</v>
      </c>
      <c r="J17" s="219" t="s">
        <v>405</v>
      </c>
      <c r="K17" s="219" t="s">
        <v>95</v>
      </c>
      <c r="L17" s="367"/>
      <c r="M17" s="92" t="s">
        <v>295</v>
      </c>
      <c r="N17" s="92" t="s">
        <v>295</v>
      </c>
      <c r="O17" s="92" t="s">
        <v>295</v>
      </c>
      <c r="P17" s="219">
        <v>6</v>
      </c>
      <c r="Q17" s="219">
        <v>2</v>
      </c>
      <c r="R17" s="105">
        <f t="shared" si="0"/>
        <v>12</v>
      </c>
      <c r="S17" s="106" t="str">
        <f t="shared" ref="S17" si="3">IF(AND(R17&gt;9,R17&lt;21),"ALTO",IF(AND(R17&gt;23),"MUY ALTO",IF(AND(R17&gt;5,R17&lt;9),"MEDIO","BAJO")))</f>
        <v>ALTO</v>
      </c>
      <c r="T17" s="216">
        <v>10</v>
      </c>
      <c r="U17" s="216">
        <f t="shared" si="1"/>
        <v>120</v>
      </c>
      <c r="V17" s="106" t="str">
        <f t="shared" ref="V17:V21" si="4">IF(AND(U17&gt;149,U17&lt;501),"Nivel 2",IF(AND(U17&gt;599),"Nivel 1",IF(AND(U17&gt;39,U17&lt;121),"Nivel 3","Nivel 4")))</f>
        <v>Nivel 3</v>
      </c>
      <c r="W17" s="107" t="str">
        <f t="shared" si="2"/>
        <v>Aceptable</v>
      </c>
      <c r="X17" s="219"/>
      <c r="Y17" s="372"/>
      <c r="Z17" s="372"/>
      <c r="AA17" s="372"/>
      <c r="AB17" s="372"/>
      <c r="AC17" s="372"/>
      <c r="AD17" s="289"/>
      <c r="AE17" s="365"/>
    </row>
    <row r="18" spans="4:31" ht="118.5" customHeight="1">
      <c r="D18" s="357"/>
      <c r="E18" s="360"/>
      <c r="F18" s="297"/>
      <c r="G18" s="297"/>
      <c r="H18" s="363"/>
      <c r="I18" s="219" t="s">
        <v>306</v>
      </c>
      <c r="J18" s="219" t="s">
        <v>332</v>
      </c>
      <c r="K18" s="219" t="s">
        <v>95</v>
      </c>
      <c r="L18" s="367"/>
      <c r="M18" s="92" t="s">
        <v>310</v>
      </c>
      <c r="N18" s="92" t="s">
        <v>295</v>
      </c>
      <c r="O18" s="92" t="s">
        <v>311</v>
      </c>
      <c r="P18" s="219">
        <v>6</v>
      </c>
      <c r="Q18" s="219">
        <v>1</v>
      </c>
      <c r="R18" s="105">
        <f t="shared" si="0"/>
        <v>6</v>
      </c>
      <c r="S18" s="106" t="s">
        <v>404</v>
      </c>
      <c r="T18" s="216">
        <v>10</v>
      </c>
      <c r="U18" s="216">
        <f t="shared" si="1"/>
        <v>60</v>
      </c>
      <c r="V18" s="106" t="str">
        <f t="shared" si="4"/>
        <v>Nivel 3</v>
      </c>
      <c r="W18" s="107" t="str">
        <f t="shared" si="2"/>
        <v>Aceptable</v>
      </c>
      <c r="X18" s="219"/>
      <c r="Y18" s="372"/>
      <c r="Z18" s="372"/>
      <c r="AA18" s="372"/>
      <c r="AB18" s="372"/>
      <c r="AC18" s="372"/>
      <c r="AD18" s="289"/>
      <c r="AE18" s="365"/>
    </row>
    <row r="19" spans="4:31" ht="118.5" customHeight="1">
      <c r="D19" s="357"/>
      <c r="E19" s="360"/>
      <c r="F19" s="297"/>
      <c r="G19" s="297"/>
      <c r="H19" s="363"/>
      <c r="I19" s="219" t="s">
        <v>307</v>
      </c>
      <c r="J19" s="219" t="s">
        <v>406</v>
      </c>
      <c r="K19" s="219" t="s">
        <v>95</v>
      </c>
      <c r="L19" s="367"/>
      <c r="M19" s="92" t="s">
        <v>295</v>
      </c>
      <c r="N19" s="92" t="s">
        <v>295</v>
      </c>
      <c r="O19" s="92" t="s">
        <v>295</v>
      </c>
      <c r="P19" s="219">
        <v>6</v>
      </c>
      <c r="Q19" s="219">
        <v>1</v>
      </c>
      <c r="R19" s="105">
        <f t="shared" si="0"/>
        <v>6</v>
      </c>
      <c r="S19" s="106" t="s">
        <v>404</v>
      </c>
      <c r="T19" s="216">
        <v>10</v>
      </c>
      <c r="U19" s="216">
        <f t="shared" si="1"/>
        <v>60</v>
      </c>
      <c r="V19" s="106" t="str">
        <f t="shared" si="4"/>
        <v>Nivel 3</v>
      </c>
      <c r="W19" s="107" t="str">
        <f t="shared" si="2"/>
        <v>Aceptable</v>
      </c>
      <c r="X19" s="219"/>
      <c r="Y19" s="372"/>
      <c r="Z19" s="372"/>
      <c r="AA19" s="372"/>
      <c r="AB19" s="372"/>
      <c r="AC19" s="372"/>
      <c r="AD19" s="289"/>
      <c r="AE19" s="365"/>
    </row>
    <row r="20" spans="4:31" ht="38.25">
      <c r="D20" s="357"/>
      <c r="E20" s="360"/>
      <c r="F20" s="297"/>
      <c r="G20" s="297"/>
      <c r="H20" s="363"/>
      <c r="I20" s="219" t="s">
        <v>308</v>
      </c>
      <c r="J20" s="219" t="s">
        <v>334</v>
      </c>
      <c r="K20" s="219" t="s">
        <v>95</v>
      </c>
      <c r="L20" s="367"/>
      <c r="M20" s="92" t="s">
        <v>309</v>
      </c>
      <c r="N20" s="92" t="s">
        <v>309</v>
      </c>
      <c r="O20" s="92" t="s">
        <v>309</v>
      </c>
      <c r="P20" s="219">
        <v>6</v>
      </c>
      <c r="Q20" s="219">
        <v>2</v>
      </c>
      <c r="R20" s="105">
        <f t="shared" si="0"/>
        <v>12</v>
      </c>
      <c r="S20" s="106" t="s">
        <v>434</v>
      </c>
      <c r="T20" s="216">
        <v>10</v>
      </c>
      <c r="U20" s="216">
        <f t="shared" si="1"/>
        <v>120</v>
      </c>
      <c r="V20" s="106" t="str">
        <f t="shared" si="4"/>
        <v>Nivel 3</v>
      </c>
      <c r="W20" s="107" t="str">
        <f t="shared" si="2"/>
        <v>Aceptable</v>
      </c>
      <c r="X20" s="219"/>
      <c r="Y20" s="372"/>
      <c r="Z20" s="372"/>
      <c r="AA20" s="372"/>
      <c r="AB20" s="372"/>
      <c r="AC20" s="372"/>
      <c r="AD20" s="289"/>
      <c r="AE20" s="365"/>
    </row>
    <row r="21" spans="4:31" ht="142.5" customHeight="1">
      <c r="D21" s="357"/>
      <c r="E21" s="360"/>
      <c r="F21" s="297"/>
      <c r="G21" s="297"/>
      <c r="H21" s="363"/>
      <c r="I21" s="219" t="s">
        <v>313</v>
      </c>
      <c r="J21" s="217" t="s">
        <v>599</v>
      </c>
      <c r="K21" s="219" t="s">
        <v>96</v>
      </c>
      <c r="L21" s="221" t="s">
        <v>314</v>
      </c>
      <c r="M21" s="219" t="s">
        <v>315</v>
      </c>
      <c r="N21" s="219" t="s">
        <v>315</v>
      </c>
      <c r="O21" s="219" t="s">
        <v>315</v>
      </c>
      <c r="P21" s="219">
        <v>6</v>
      </c>
      <c r="Q21" s="219">
        <v>3</v>
      </c>
      <c r="R21" s="105">
        <f t="shared" si="0"/>
        <v>18</v>
      </c>
      <c r="S21" s="106" t="s">
        <v>434</v>
      </c>
      <c r="T21" s="216">
        <v>10</v>
      </c>
      <c r="U21" s="216">
        <f t="shared" si="1"/>
        <v>180</v>
      </c>
      <c r="V21" s="106" t="str">
        <f t="shared" si="4"/>
        <v>Nivel 2</v>
      </c>
      <c r="W21" s="108" t="str">
        <f t="shared" si="2"/>
        <v>No Aceptable o Aceptable con control específico</v>
      </c>
      <c r="X21" s="219"/>
      <c r="Y21" s="221" t="s">
        <v>346</v>
      </c>
      <c r="Z21" s="219" t="s">
        <v>294</v>
      </c>
      <c r="AA21" s="219" t="s">
        <v>336</v>
      </c>
      <c r="AB21" s="219" t="s">
        <v>336</v>
      </c>
      <c r="AC21" s="219" t="s">
        <v>592</v>
      </c>
      <c r="AD21" s="221" t="s">
        <v>513</v>
      </c>
      <c r="AE21" s="220" t="s">
        <v>336</v>
      </c>
    </row>
    <row r="22" spans="4:31" ht="153">
      <c r="D22" s="357"/>
      <c r="E22" s="360"/>
      <c r="F22" s="297"/>
      <c r="G22" s="297"/>
      <c r="H22" s="363"/>
      <c r="I22" s="219" t="s">
        <v>502</v>
      </c>
      <c r="J22" s="219" t="s">
        <v>600</v>
      </c>
      <c r="K22" s="219" t="s">
        <v>93</v>
      </c>
      <c r="L22" s="219" t="s">
        <v>302</v>
      </c>
      <c r="M22" s="92" t="s">
        <v>295</v>
      </c>
      <c r="N22" s="92" t="s">
        <v>295</v>
      </c>
      <c r="O22" s="92" t="s">
        <v>295</v>
      </c>
      <c r="P22" s="219">
        <v>2</v>
      </c>
      <c r="Q22" s="219">
        <v>2</v>
      </c>
      <c r="R22" s="105">
        <f>P22*Q22</f>
        <v>4</v>
      </c>
      <c r="S22" s="106" t="str">
        <f>IF(AND(R22&gt;9,R22&lt;21),"ALTO",IF(AND(R22&gt;23),"MUY ALTO",IF(AND(R22&gt;5,R22&lt;9),"MEDIO","BAJO")))</f>
        <v>BAJO</v>
      </c>
      <c r="T22" s="216">
        <v>10</v>
      </c>
      <c r="U22" s="216">
        <f>R22*T22</f>
        <v>40</v>
      </c>
      <c r="V22" s="106" t="str">
        <f>IF(AND(U22&gt;149,U22&lt;501),"Nivel 2",IF(AND(U22&gt;599),"Nivel 1",IF(AND(U22&gt;39,U22&lt;121),"Nivel 3","Nivel 4")))</f>
        <v>Nivel 3</v>
      </c>
      <c r="W22" s="107" t="str">
        <f>IF(AND(U22&gt;149,U22&lt;501),"No Aceptable o Aceptable con control específico",IF(AND(U22&gt;599),"No Aceptable",IF(AND(U22&gt;39,U22&lt;121),"Aceptable","Aceptable")))</f>
        <v>Aceptable</v>
      </c>
      <c r="X22" s="219"/>
      <c r="Y22" s="219" t="s">
        <v>339</v>
      </c>
      <c r="Z22" s="219" t="s">
        <v>340</v>
      </c>
      <c r="AA22" s="219" t="s">
        <v>336</v>
      </c>
      <c r="AB22" s="219" t="s">
        <v>336</v>
      </c>
      <c r="AC22" s="219" t="s">
        <v>593</v>
      </c>
      <c r="AD22" s="217" t="s">
        <v>594</v>
      </c>
      <c r="AE22" s="220" t="s">
        <v>409</v>
      </c>
    </row>
    <row r="23" spans="4:31" ht="150" customHeight="1">
      <c r="D23" s="357"/>
      <c r="E23" s="360"/>
      <c r="F23" s="297"/>
      <c r="G23" s="297"/>
      <c r="H23" s="363"/>
      <c r="I23" s="222" t="s">
        <v>554</v>
      </c>
      <c r="J23" s="219" t="s">
        <v>555</v>
      </c>
      <c r="K23" s="219" t="s">
        <v>556</v>
      </c>
      <c r="L23" s="222" t="s">
        <v>557</v>
      </c>
      <c r="M23" s="60" t="s">
        <v>295</v>
      </c>
      <c r="N23" s="60" t="s">
        <v>295</v>
      </c>
      <c r="O23" s="60" t="s">
        <v>558</v>
      </c>
      <c r="P23" s="60">
        <v>6</v>
      </c>
      <c r="Q23" s="222">
        <v>1</v>
      </c>
      <c r="R23" s="71">
        <f t="shared" ref="R23:R24" si="5">P23*Q23</f>
        <v>6</v>
      </c>
      <c r="S23" s="72" t="s">
        <v>404</v>
      </c>
      <c r="T23" s="62">
        <v>100</v>
      </c>
      <c r="U23" s="64">
        <f t="shared" ref="U23:U24" si="6">R23*T23</f>
        <v>600</v>
      </c>
      <c r="V23" s="101" t="s">
        <v>559</v>
      </c>
      <c r="W23" s="214" t="str">
        <f t="shared" ref="W23:W24" si="7">IF(AND(U23&gt;149,U23&lt;501),"No Aceptable o Aceptable con control específico",IF(AND(U23&gt;599),"No Aceptable",IF(AND(U23&gt;39,U23&lt;121),"Aceptable","Aceptable")))</f>
        <v>No Aceptable</v>
      </c>
      <c r="X23" s="218"/>
      <c r="Y23" s="100" t="s">
        <v>557</v>
      </c>
      <c r="Z23" s="60" t="s">
        <v>294</v>
      </c>
      <c r="AA23" s="222" t="s">
        <v>336</v>
      </c>
      <c r="AB23" s="65" t="s">
        <v>336</v>
      </c>
      <c r="AC23" s="236" t="s">
        <v>560</v>
      </c>
      <c r="AD23" s="236" t="s">
        <v>561</v>
      </c>
      <c r="AE23" s="237" t="s">
        <v>336</v>
      </c>
    </row>
    <row r="24" spans="4:31" ht="91.5" customHeight="1">
      <c r="D24" s="358"/>
      <c r="E24" s="361"/>
      <c r="F24" s="298"/>
      <c r="G24" s="298"/>
      <c r="H24" s="364"/>
      <c r="I24" s="222" t="s">
        <v>322</v>
      </c>
      <c r="J24" s="219" t="s">
        <v>326</v>
      </c>
      <c r="K24" s="219" t="s">
        <v>98</v>
      </c>
      <c r="L24" s="222" t="s">
        <v>327</v>
      </c>
      <c r="M24" s="63" t="s">
        <v>295</v>
      </c>
      <c r="N24" s="63" t="s">
        <v>295</v>
      </c>
      <c r="O24" s="63" t="s">
        <v>295</v>
      </c>
      <c r="P24" s="60">
        <v>2</v>
      </c>
      <c r="Q24" s="222">
        <v>2</v>
      </c>
      <c r="R24" s="71">
        <f t="shared" si="5"/>
        <v>4</v>
      </c>
      <c r="S24" s="72" t="str">
        <f t="shared" ref="S24" si="8">IF(AND(R24&gt;9,R24&lt;21),"ALTO",IF(AND(R24&gt;23),"MUY ALTO",IF(AND(R24&gt;5,R24&lt;9),"MEDIO","BAJO")))</f>
        <v>BAJO</v>
      </c>
      <c r="T24" s="62">
        <v>10</v>
      </c>
      <c r="U24" s="64">
        <f t="shared" si="6"/>
        <v>40</v>
      </c>
      <c r="V24" s="102" t="str">
        <f t="shared" ref="V24" si="9">IF(AND(U24&gt;149,U24&lt;501),"Nivel 2",IF(AND(U24&gt;599),"Nivel 1",IF(AND(U24&gt;39,U24&lt;121),"Nivel 3","Nivel 4")))</f>
        <v>Nivel 3</v>
      </c>
      <c r="W24" s="96" t="str">
        <f t="shared" si="7"/>
        <v>Aceptable</v>
      </c>
      <c r="X24" s="218"/>
      <c r="Y24" s="65" t="s">
        <v>350</v>
      </c>
      <c r="Z24" s="60" t="s">
        <v>340</v>
      </c>
      <c r="AA24" s="222" t="s">
        <v>336</v>
      </c>
      <c r="AB24" s="60" t="s">
        <v>336</v>
      </c>
      <c r="AC24" s="222"/>
      <c r="AD24" s="99" t="s">
        <v>633</v>
      </c>
      <c r="AE24" s="60" t="s">
        <v>336</v>
      </c>
    </row>
    <row r="25" spans="4:31" ht="13.5" thickBot="1">
      <c r="D25" s="119"/>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41"/>
    </row>
    <row r="26" spans="4:31" ht="13.5" thickBot="1">
      <c r="D26" s="353" t="s">
        <v>329</v>
      </c>
      <c r="E26" s="354"/>
      <c r="F26" s="354"/>
      <c r="G26" s="355"/>
      <c r="H26" s="345" t="s">
        <v>400</v>
      </c>
      <c r="I26" s="346"/>
      <c r="J26" s="346"/>
      <c r="K26" s="346"/>
      <c r="L26" s="346"/>
      <c r="M26" s="346"/>
      <c r="N26" s="346"/>
      <c r="O26" s="346"/>
      <c r="P26" s="346"/>
      <c r="Q26" s="346"/>
      <c r="R26" s="346"/>
      <c r="S26" s="346"/>
      <c r="T26" s="346"/>
      <c r="U26" s="346"/>
      <c r="V26" s="347"/>
      <c r="W26" s="348" t="s">
        <v>287</v>
      </c>
      <c r="X26" s="349"/>
      <c r="Y26" s="336"/>
      <c r="Z26" s="337"/>
      <c r="AA26" s="337"/>
      <c r="AB26" s="337"/>
      <c r="AC26" s="337"/>
      <c r="AD26" s="337"/>
      <c r="AE26" s="338"/>
    </row>
  </sheetData>
  <mergeCells count="42">
    <mergeCell ref="D26:G26"/>
    <mergeCell ref="H26:V26"/>
    <mergeCell ref="W26:X26"/>
    <mergeCell ref="Y26:AE26"/>
    <mergeCell ref="F11:F24"/>
    <mergeCell ref="G11:G24"/>
    <mergeCell ref="H11:H24"/>
    <mergeCell ref="AD11:AD12"/>
    <mergeCell ref="AE11:AE12"/>
    <mergeCell ref="AD13:AD14"/>
    <mergeCell ref="L16:L20"/>
    <mergeCell ref="Y16:Y20"/>
    <mergeCell ref="Z16:Z20"/>
    <mergeCell ref="AA16:AA20"/>
    <mergeCell ref="AB16:AB20"/>
    <mergeCell ref="AC16:AC20"/>
    <mergeCell ref="AD16:AD20"/>
    <mergeCell ref="AE16:AE20"/>
    <mergeCell ref="D8:AE8"/>
    <mergeCell ref="E9:E10"/>
    <mergeCell ref="F9:F10"/>
    <mergeCell ref="G9:G10"/>
    <mergeCell ref="H9:H10"/>
    <mergeCell ref="I9:K9"/>
    <mergeCell ref="L9:L10"/>
    <mergeCell ref="M9:O9"/>
    <mergeCell ref="P9:V9"/>
    <mergeCell ref="X9:Z9"/>
    <mergeCell ref="AA9:AE9"/>
    <mergeCell ref="D9:D10"/>
    <mergeCell ref="D11:D24"/>
    <mergeCell ref="E11:E24"/>
    <mergeCell ref="D3:H7"/>
    <mergeCell ref="I3:AE4"/>
    <mergeCell ref="I5:R5"/>
    <mergeCell ref="S5:AE5"/>
    <mergeCell ref="I6:R6"/>
    <mergeCell ref="S6:AE6"/>
    <mergeCell ref="I7:J7"/>
    <mergeCell ref="K7:M7"/>
    <mergeCell ref="N7:R7"/>
    <mergeCell ref="S7:AE7"/>
  </mergeCells>
  <conditionalFormatting sqref="S11:S13 S16:S22">
    <cfRule type="containsText" dxfId="229" priority="74" operator="containsText" text="MUY ALTO">
      <formula>NOT(ISERROR(SEARCH("MUY ALTO",S11)))</formula>
    </cfRule>
    <cfRule type="containsText" dxfId="228" priority="75" operator="containsText" text="ALTO">
      <formula>NOT(ISERROR(SEARCH("ALTO",S11)))</formula>
    </cfRule>
    <cfRule type="containsText" dxfId="227" priority="76" operator="containsText" text="MEDIO">
      <formula>NOT(ISERROR(SEARCH("MEDIO",S11)))</formula>
    </cfRule>
    <cfRule type="containsText" dxfId="226" priority="77" operator="containsText" text="BAJO">
      <formula>NOT(ISERROR(SEARCH("BAJO",S11)))</formula>
    </cfRule>
  </conditionalFormatting>
  <conditionalFormatting sqref="V11:V13 V16:V22">
    <cfRule type="containsText" dxfId="225" priority="67" operator="containsText" text="Nivel 3">
      <formula>NOT(ISERROR(SEARCH("Nivel 3",V11)))</formula>
    </cfRule>
    <cfRule type="containsText" dxfId="224" priority="68" operator="containsText" text="Nivel 2">
      <formula>NOT(ISERROR(SEARCH("Nivel 2",V11)))</formula>
    </cfRule>
    <cfRule type="containsText" dxfId="223" priority="69" operator="containsText" text="Nivel 4">
      <formula>NOT(ISERROR(SEARCH("Nivel 4",V11)))</formula>
    </cfRule>
    <cfRule type="containsText" priority="70" operator="containsText" text="Nivel 4">
      <formula>NOT(ISERROR(SEARCH("Nivel 4",V11)))</formula>
    </cfRule>
    <cfRule type="containsText" dxfId="222" priority="71" operator="containsText" text="Nivel 3">
      <formula>NOT(ISERROR(SEARCH("Nivel 3",V11)))</formula>
    </cfRule>
    <cfRule type="containsText" dxfId="221" priority="72" operator="containsText" text="Nivel 3">
      <formula>NOT(ISERROR(SEARCH("Nivel 3",V11)))</formula>
    </cfRule>
    <cfRule type="containsText" dxfId="220" priority="73" operator="containsText" text="Nivel 1">
      <formula>NOT(ISERROR(SEARCH("Nivel 1",V11)))</formula>
    </cfRule>
  </conditionalFormatting>
  <conditionalFormatting sqref="S14">
    <cfRule type="containsText" dxfId="219" priority="63" operator="containsText" text="MUY ALTO">
      <formula>NOT(ISERROR(SEARCH("MUY ALTO",S14)))</formula>
    </cfRule>
    <cfRule type="containsText" dxfId="218" priority="64" operator="containsText" text="ALTO">
      <formula>NOT(ISERROR(SEARCH("ALTO",S14)))</formula>
    </cfRule>
    <cfRule type="containsText" dxfId="217" priority="65" operator="containsText" text="MEDIO">
      <formula>NOT(ISERROR(SEARCH("MEDIO",S14)))</formula>
    </cfRule>
    <cfRule type="containsText" dxfId="216" priority="66" operator="containsText" text="BAJO">
      <formula>NOT(ISERROR(SEARCH("BAJO",S14)))</formula>
    </cfRule>
  </conditionalFormatting>
  <conditionalFormatting sqref="V14">
    <cfRule type="containsText" dxfId="215" priority="56" operator="containsText" text="Nivel 3">
      <formula>NOT(ISERROR(SEARCH("Nivel 3",V14)))</formula>
    </cfRule>
    <cfRule type="containsText" dxfId="214" priority="57" operator="containsText" text="Nivel 2">
      <formula>NOT(ISERROR(SEARCH("Nivel 2",V14)))</formula>
    </cfRule>
    <cfRule type="containsText" dxfId="213" priority="58" operator="containsText" text="Nivel 4">
      <formula>NOT(ISERROR(SEARCH("Nivel 4",V14)))</formula>
    </cfRule>
    <cfRule type="containsText" priority="59" operator="containsText" text="Nivel 4">
      <formula>NOT(ISERROR(SEARCH("Nivel 4",V14)))</formula>
    </cfRule>
    <cfRule type="containsText" dxfId="212" priority="60" operator="containsText" text="Nivel 3">
      <formula>NOT(ISERROR(SEARCH("Nivel 3",V14)))</formula>
    </cfRule>
    <cfRule type="containsText" dxfId="211" priority="61" operator="containsText" text="Nivel 3">
      <formula>NOT(ISERROR(SEARCH("Nivel 3",V14)))</formula>
    </cfRule>
    <cfRule type="containsText" dxfId="210" priority="62" operator="containsText" text="Nivel 1">
      <formula>NOT(ISERROR(SEARCH("Nivel 1",V14)))</formula>
    </cfRule>
  </conditionalFormatting>
  <conditionalFormatting sqref="S23">
    <cfRule type="containsText" dxfId="209" priority="41" operator="containsText" text="MUY ALTO">
      <formula>NOT(ISERROR(SEARCH("MUY ALTO",S23)))</formula>
    </cfRule>
    <cfRule type="containsText" dxfId="208" priority="42" operator="containsText" text="ALTO">
      <formula>NOT(ISERROR(SEARCH("ALTO",S23)))</formula>
    </cfRule>
    <cfRule type="containsText" dxfId="207" priority="43" operator="containsText" text="MEDIO">
      <formula>NOT(ISERROR(SEARCH("MEDIO",S23)))</formula>
    </cfRule>
    <cfRule type="containsText" dxfId="206" priority="44" operator="containsText" text="BAJO">
      <formula>NOT(ISERROR(SEARCH("BAJO",S23)))</formula>
    </cfRule>
  </conditionalFormatting>
  <conditionalFormatting sqref="V23">
    <cfRule type="containsText" dxfId="205" priority="34" operator="containsText" text="Nivel 3">
      <formula>NOT(ISERROR(SEARCH("Nivel 3",V23)))</formula>
    </cfRule>
    <cfRule type="containsText" dxfId="204" priority="35" operator="containsText" text="Nivel 2">
      <formula>NOT(ISERROR(SEARCH("Nivel 2",V23)))</formula>
    </cfRule>
    <cfRule type="containsText" dxfId="203" priority="36" operator="containsText" text="Nivel 4">
      <formula>NOT(ISERROR(SEARCH("Nivel 4",V23)))</formula>
    </cfRule>
    <cfRule type="containsText" priority="37" operator="containsText" text="Nivel 4">
      <formula>NOT(ISERROR(SEARCH("Nivel 4",V23)))</formula>
    </cfRule>
    <cfRule type="containsText" dxfId="202" priority="38" operator="containsText" text="Nivel 3">
      <formula>NOT(ISERROR(SEARCH("Nivel 3",V23)))</formula>
    </cfRule>
    <cfRule type="containsText" dxfId="201" priority="39" operator="containsText" text="Nivel 3">
      <formula>NOT(ISERROR(SEARCH("Nivel 3",V23)))</formula>
    </cfRule>
    <cfRule type="containsText" dxfId="200" priority="40" operator="containsText" text="Nivel 1">
      <formula>NOT(ISERROR(SEARCH("Nivel 1",V23)))</formula>
    </cfRule>
  </conditionalFormatting>
  <conditionalFormatting sqref="S15">
    <cfRule type="containsText" dxfId="199" priority="19" operator="containsText" text="MUY ALTO">
      <formula>NOT(ISERROR(SEARCH("MUY ALTO",S15)))</formula>
    </cfRule>
    <cfRule type="containsText" dxfId="198" priority="20" operator="containsText" text="ALTO">
      <formula>NOT(ISERROR(SEARCH("ALTO",S15)))</formula>
    </cfRule>
    <cfRule type="containsText" dxfId="197" priority="21" operator="containsText" text="MEDIO">
      <formula>NOT(ISERROR(SEARCH("MEDIO",S15)))</formula>
    </cfRule>
    <cfRule type="containsText" dxfId="196" priority="22" operator="containsText" text="BAJO">
      <formula>NOT(ISERROR(SEARCH("BAJO",S15)))</formula>
    </cfRule>
  </conditionalFormatting>
  <conditionalFormatting sqref="V15">
    <cfRule type="containsText" dxfId="195" priority="12" operator="containsText" text="Nivel 3">
      <formula>NOT(ISERROR(SEARCH("Nivel 3",V15)))</formula>
    </cfRule>
    <cfRule type="containsText" dxfId="194" priority="13" operator="containsText" text="Nivel 2">
      <formula>NOT(ISERROR(SEARCH("Nivel 2",V15)))</formula>
    </cfRule>
    <cfRule type="containsText" dxfId="193" priority="14" operator="containsText" text="Nivel 4">
      <formula>NOT(ISERROR(SEARCH("Nivel 4",V15)))</formula>
    </cfRule>
    <cfRule type="containsText" priority="15" operator="containsText" text="Nivel 4">
      <formula>NOT(ISERROR(SEARCH("Nivel 4",V15)))</formula>
    </cfRule>
    <cfRule type="containsText" dxfId="192" priority="16" operator="containsText" text="Nivel 3">
      <formula>NOT(ISERROR(SEARCH("Nivel 3",V15)))</formula>
    </cfRule>
    <cfRule type="containsText" dxfId="191" priority="17" operator="containsText" text="Nivel 3">
      <formula>NOT(ISERROR(SEARCH("Nivel 3",V15)))</formula>
    </cfRule>
    <cfRule type="containsText" dxfId="190" priority="18" operator="containsText" text="Nivel 1">
      <formula>NOT(ISERROR(SEARCH("Nivel 1",V15)))</formula>
    </cfRule>
  </conditionalFormatting>
  <conditionalFormatting sqref="S24">
    <cfRule type="containsText" dxfId="189" priority="8" operator="containsText" text="MUY ALTO">
      <formula>NOT(ISERROR(SEARCH("MUY ALTO",S24)))</formula>
    </cfRule>
    <cfRule type="containsText" dxfId="188" priority="9" operator="containsText" text="ALTO">
      <formula>NOT(ISERROR(SEARCH("ALTO",S24)))</formula>
    </cfRule>
    <cfRule type="containsText" dxfId="187" priority="10" operator="containsText" text="MEDIO">
      <formula>NOT(ISERROR(SEARCH("MEDIO",S24)))</formula>
    </cfRule>
    <cfRule type="containsText" dxfId="186" priority="11" operator="containsText" text="BAJO">
      <formula>NOT(ISERROR(SEARCH("BAJO",S24)))</formula>
    </cfRule>
  </conditionalFormatting>
  <conditionalFormatting sqref="V24">
    <cfRule type="containsText" dxfId="185" priority="1" operator="containsText" text="Nivel 3">
      <formula>NOT(ISERROR(SEARCH("Nivel 3",V24)))</formula>
    </cfRule>
    <cfRule type="containsText" dxfId="184" priority="2" operator="containsText" text="Nivel 2">
      <formula>NOT(ISERROR(SEARCH("Nivel 2",V24)))</formula>
    </cfRule>
    <cfRule type="containsText" dxfId="183" priority="3" operator="containsText" text="Nivel 4">
      <formula>NOT(ISERROR(SEARCH("Nivel 4",V24)))</formula>
    </cfRule>
    <cfRule type="containsText" priority="4" operator="containsText" text="Nivel 4">
      <formula>NOT(ISERROR(SEARCH("Nivel 4",V24)))</formula>
    </cfRule>
    <cfRule type="containsText" dxfId="182" priority="5" operator="containsText" text="Nivel 3">
      <formula>NOT(ISERROR(SEARCH("Nivel 3",V24)))</formula>
    </cfRule>
    <cfRule type="containsText" dxfId="181" priority="6" operator="containsText" text="Nivel 3">
      <formula>NOT(ISERROR(SEARCH("Nivel 3",V24)))</formula>
    </cfRule>
    <cfRule type="containsText" dxfId="180" priority="7" operator="containsText" text="Nivel 1">
      <formula>NOT(ISERROR(SEARCH("Nivel 1",V24)))</formula>
    </cfRule>
  </conditionalFormatting>
  <dataValidations count="4">
    <dataValidation type="list" allowBlank="1" showInputMessage="1" showErrorMessage="1" sqref="P11:P24">
      <formula1>ND</formula1>
    </dataValidation>
    <dataValidation type="list" allowBlank="1" showInputMessage="1" showErrorMessage="1" sqref="T11:T24">
      <formula1>NC</formula1>
    </dataValidation>
    <dataValidation type="list" allowBlank="1" showInputMessage="1" showErrorMessage="1" sqref="K11:K24">
      <formula1>ri</formula1>
    </dataValidation>
    <dataValidation type="list" allowBlank="1" showInputMessage="1" showErrorMessage="1" sqref="Q11:Q24">
      <formula1>NE</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sheetPr>
    <tabColor rgb="FF00B050"/>
  </sheetPr>
  <dimension ref="A1:AC24"/>
  <sheetViews>
    <sheetView topLeftCell="C14" zoomScale="59" zoomScaleNormal="59" workbookViewId="0">
      <selection activeCell="Z19" sqref="Z19"/>
    </sheetView>
  </sheetViews>
  <sheetFormatPr baseColWidth="10" defaultRowHeight="12.75"/>
  <cols>
    <col min="2" max="3" width="7.85546875" style="18" customWidth="1"/>
    <col min="4" max="4" width="6.28515625" style="18" customWidth="1"/>
    <col min="5" max="5" width="20.85546875" style="18" customWidth="1"/>
    <col min="6" max="6" width="7.85546875" style="18" customWidth="1"/>
    <col min="7" max="7" width="22.28515625" style="18" customWidth="1"/>
    <col min="8" max="8" width="24" style="18" bestFit="1" customWidth="1"/>
    <col min="9" max="9" width="25.85546875" style="18" bestFit="1" customWidth="1"/>
    <col min="10" max="10" width="21.140625" style="18" bestFit="1" customWidth="1"/>
    <col min="11" max="11" width="18.5703125" style="18" bestFit="1" customWidth="1"/>
    <col min="12" max="12" width="20" style="18" bestFit="1" customWidth="1"/>
    <col min="13" max="13" width="16.140625" style="18" customWidth="1"/>
    <col min="14" max="15" width="4.85546875" style="18" customWidth="1"/>
    <col min="16" max="16" width="7.140625" style="18" customWidth="1"/>
    <col min="17" max="17" width="10.5703125" style="18" customWidth="1"/>
    <col min="18" max="18" width="5.5703125" style="18" bestFit="1" customWidth="1"/>
    <col min="19" max="19" width="7.140625" style="18" customWidth="1"/>
    <col min="20" max="20" width="11.5703125" style="18" customWidth="1"/>
    <col min="21" max="21" width="17.85546875" style="18" customWidth="1"/>
    <col min="22" max="22" width="8.140625" style="18" customWidth="1"/>
    <col min="23" max="23" width="18.42578125" style="18" customWidth="1"/>
    <col min="24" max="24" width="9.28515625" style="18" customWidth="1"/>
    <col min="25" max="26" width="8.28515625" style="18" customWidth="1"/>
    <col min="27" max="27" width="21.85546875" style="18" customWidth="1"/>
    <col min="28" max="28" width="46.28515625" style="18" customWidth="1"/>
    <col min="29" max="29" width="22.7109375" customWidth="1"/>
  </cols>
  <sheetData>
    <row r="1" spans="1:29" ht="13.5" thickBot="1"/>
    <row r="2" spans="1:29" s="18" customFormat="1" ht="21.75" customHeight="1">
      <c r="A2" s="118"/>
      <c r="B2" s="307"/>
      <c r="C2" s="308"/>
      <c r="D2" s="308"/>
      <c r="E2" s="308"/>
      <c r="F2" s="308"/>
      <c r="G2" s="318" t="s">
        <v>595</v>
      </c>
      <c r="H2" s="319"/>
      <c r="I2" s="319"/>
      <c r="J2" s="319"/>
      <c r="K2" s="319"/>
      <c r="L2" s="319"/>
      <c r="M2" s="319"/>
      <c r="N2" s="319"/>
      <c r="O2" s="319"/>
      <c r="P2" s="319"/>
      <c r="Q2" s="319"/>
      <c r="R2" s="319"/>
      <c r="S2" s="319"/>
      <c r="T2" s="319"/>
      <c r="U2" s="319"/>
      <c r="V2" s="319"/>
      <c r="W2" s="319"/>
      <c r="X2" s="319"/>
      <c r="Y2" s="319"/>
      <c r="Z2" s="319"/>
      <c r="AA2" s="319"/>
      <c r="AB2" s="319"/>
      <c r="AC2" s="320"/>
    </row>
    <row r="3" spans="1:29" s="18" customFormat="1" ht="20.25" customHeight="1">
      <c r="A3" s="118"/>
      <c r="B3" s="309"/>
      <c r="C3" s="310"/>
      <c r="D3" s="310"/>
      <c r="E3" s="310"/>
      <c r="F3" s="310"/>
      <c r="G3" s="321"/>
      <c r="H3" s="322"/>
      <c r="I3" s="322"/>
      <c r="J3" s="322"/>
      <c r="K3" s="322"/>
      <c r="L3" s="322"/>
      <c r="M3" s="322"/>
      <c r="N3" s="322"/>
      <c r="O3" s="322"/>
      <c r="P3" s="322"/>
      <c r="Q3" s="322"/>
      <c r="R3" s="322"/>
      <c r="S3" s="322"/>
      <c r="T3" s="322"/>
      <c r="U3" s="322"/>
      <c r="V3" s="322"/>
      <c r="W3" s="322"/>
      <c r="X3" s="322"/>
      <c r="Y3" s="322"/>
      <c r="Z3" s="322"/>
      <c r="AA3" s="322"/>
      <c r="AB3" s="322"/>
      <c r="AC3" s="323"/>
    </row>
    <row r="4" spans="1:29" s="18" customFormat="1" ht="27.75" customHeight="1">
      <c r="A4" s="118"/>
      <c r="B4" s="309"/>
      <c r="C4" s="310"/>
      <c r="D4" s="310"/>
      <c r="E4" s="310"/>
      <c r="F4" s="310"/>
      <c r="G4" s="313" t="s">
        <v>355</v>
      </c>
      <c r="H4" s="314"/>
      <c r="I4" s="314"/>
      <c r="J4" s="314"/>
      <c r="K4" s="314"/>
      <c r="L4" s="314"/>
      <c r="M4" s="314"/>
      <c r="N4" s="314"/>
      <c r="O4" s="314"/>
      <c r="P4" s="315"/>
      <c r="Q4" s="316" t="s">
        <v>356</v>
      </c>
      <c r="R4" s="316"/>
      <c r="S4" s="316"/>
      <c r="T4" s="316"/>
      <c r="U4" s="316"/>
      <c r="V4" s="316"/>
      <c r="W4" s="316"/>
      <c r="X4" s="316"/>
      <c r="Y4" s="316"/>
      <c r="Z4" s="316"/>
      <c r="AA4" s="316"/>
      <c r="AB4" s="316"/>
      <c r="AC4" s="317"/>
    </row>
    <row r="5" spans="1:29" s="18" customFormat="1" ht="27.75" customHeight="1">
      <c r="A5" s="118"/>
      <c r="B5" s="309"/>
      <c r="C5" s="310"/>
      <c r="D5" s="310"/>
      <c r="E5" s="310"/>
      <c r="F5" s="310"/>
      <c r="G5" s="329" t="s">
        <v>357</v>
      </c>
      <c r="H5" s="325"/>
      <c r="I5" s="325"/>
      <c r="J5" s="325"/>
      <c r="K5" s="325"/>
      <c r="L5" s="325"/>
      <c r="M5" s="325"/>
      <c r="N5" s="325"/>
      <c r="O5" s="325"/>
      <c r="P5" s="330"/>
      <c r="Q5" s="325" t="s">
        <v>410</v>
      </c>
      <c r="R5" s="325"/>
      <c r="S5" s="325"/>
      <c r="T5" s="325"/>
      <c r="U5" s="325"/>
      <c r="V5" s="325"/>
      <c r="W5" s="325"/>
      <c r="X5" s="325"/>
      <c r="Y5" s="325"/>
      <c r="Z5" s="325"/>
      <c r="AA5" s="325"/>
      <c r="AB5" s="325"/>
      <c r="AC5" s="326"/>
    </row>
    <row r="6" spans="1:29" s="18" customFormat="1" ht="18.75" customHeight="1">
      <c r="A6" s="118"/>
      <c r="B6" s="311"/>
      <c r="C6" s="312"/>
      <c r="D6" s="312"/>
      <c r="E6" s="312"/>
      <c r="F6" s="312"/>
      <c r="G6" s="331" t="s">
        <v>360</v>
      </c>
      <c r="H6" s="332"/>
      <c r="I6" s="331" t="s">
        <v>602</v>
      </c>
      <c r="J6" s="332"/>
      <c r="K6" s="332"/>
      <c r="L6" s="333" t="s">
        <v>359</v>
      </c>
      <c r="M6" s="334"/>
      <c r="N6" s="334"/>
      <c r="O6" s="334"/>
      <c r="P6" s="335"/>
      <c r="Q6" s="327" t="s">
        <v>571</v>
      </c>
      <c r="R6" s="327"/>
      <c r="S6" s="327"/>
      <c r="T6" s="327"/>
      <c r="U6" s="327"/>
      <c r="V6" s="327"/>
      <c r="W6" s="327"/>
      <c r="X6" s="327"/>
      <c r="Y6" s="327"/>
      <c r="Z6" s="327"/>
      <c r="AA6" s="327"/>
      <c r="AB6" s="327"/>
      <c r="AC6" s="328"/>
    </row>
    <row r="7" spans="1:29" s="18" customFormat="1" ht="23.25" customHeight="1" thickBot="1">
      <c r="A7" s="118"/>
      <c r="B7" s="324" t="s">
        <v>601</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3"/>
    </row>
    <row r="8" spans="1:29" s="18" customFormat="1" ht="63.75" customHeight="1" thickBot="1">
      <c r="B8" s="342" t="s">
        <v>8</v>
      </c>
      <c r="C8" s="302" t="s">
        <v>290</v>
      </c>
      <c r="D8" s="302" t="s">
        <v>6</v>
      </c>
      <c r="E8" s="302" t="s">
        <v>9</v>
      </c>
      <c r="F8" s="302" t="s">
        <v>291</v>
      </c>
      <c r="G8" s="299" t="s">
        <v>13</v>
      </c>
      <c r="H8" s="300"/>
      <c r="I8" s="301"/>
      <c r="J8" s="302" t="s">
        <v>12</v>
      </c>
      <c r="K8" s="299" t="s">
        <v>17</v>
      </c>
      <c r="L8" s="300"/>
      <c r="M8" s="301"/>
      <c r="N8" s="299" t="s">
        <v>26</v>
      </c>
      <c r="O8" s="300"/>
      <c r="P8" s="300"/>
      <c r="Q8" s="300"/>
      <c r="R8" s="300"/>
      <c r="S8" s="300"/>
      <c r="T8" s="301"/>
      <c r="U8" s="112" t="s">
        <v>375</v>
      </c>
      <c r="V8" s="339" t="s">
        <v>292</v>
      </c>
      <c r="W8" s="340"/>
      <c r="X8" s="341"/>
      <c r="Y8" s="339" t="s">
        <v>2</v>
      </c>
      <c r="Z8" s="340"/>
      <c r="AA8" s="340"/>
      <c r="AB8" s="340"/>
      <c r="AC8" s="341"/>
    </row>
    <row r="9" spans="1:29" s="18" customFormat="1" ht="134.25" customHeight="1">
      <c r="B9" s="343"/>
      <c r="C9" s="344"/>
      <c r="D9" s="344"/>
      <c r="E9" s="344"/>
      <c r="F9" s="344"/>
      <c r="G9" s="95" t="s">
        <v>323</v>
      </c>
      <c r="H9" s="95" t="s">
        <v>14</v>
      </c>
      <c r="I9" s="95" t="s">
        <v>15</v>
      </c>
      <c r="J9" s="344"/>
      <c r="K9" s="95" t="s">
        <v>16</v>
      </c>
      <c r="L9" s="95" t="s">
        <v>18</v>
      </c>
      <c r="M9" s="103" t="s">
        <v>19</v>
      </c>
      <c r="N9" s="75" t="s">
        <v>21</v>
      </c>
      <c r="O9" s="104" t="s">
        <v>22</v>
      </c>
      <c r="P9" s="75" t="s">
        <v>20</v>
      </c>
      <c r="Q9" s="104" t="s">
        <v>23</v>
      </c>
      <c r="R9" s="75" t="s">
        <v>31</v>
      </c>
      <c r="S9" s="104" t="s">
        <v>24</v>
      </c>
      <c r="T9" s="75" t="s">
        <v>25</v>
      </c>
      <c r="U9" s="104" t="s">
        <v>28</v>
      </c>
      <c r="V9" s="75" t="s">
        <v>29</v>
      </c>
      <c r="W9" s="75" t="s">
        <v>30</v>
      </c>
      <c r="X9" s="75" t="s">
        <v>293</v>
      </c>
      <c r="Y9" s="76" t="s">
        <v>3</v>
      </c>
      <c r="Z9" s="76" t="s">
        <v>4</v>
      </c>
      <c r="AA9" s="76" t="s">
        <v>5</v>
      </c>
      <c r="AB9" s="76" t="s">
        <v>100</v>
      </c>
      <c r="AC9" s="76" t="s">
        <v>1</v>
      </c>
    </row>
    <row r="10" spans="1:29" s="18" customFormat="1" ht="57" customHeight="1">
      <c r="B10" s="296" t="s">
        <v>353</v>
      </c>
      <c r="C10" s="359" t="s">
        <v>376</v>
      </c>
      <c r="D10" s="288" t="s">
        <v>384</v>
      </c>
      <c r="E10" s="288" t="s">
        <v>381</v>
      </c>
      <c r="F10" s="377" t="s">
        <v>294</v>
      </c>
      <c r="G10" s="94" t="s">
        <v>298</v>
      </c>
      <c r="H10" s="116" t="s">
        <v>499</v>
      </c>
      <c r="I10" s="94" t="s">
        <v>92</v>
      </c>
      <c r="J10" s="94" t="s">
        <v>299</v>
      </c>
      <c r="K10" s="92" t="s">
        <v>295</v>
      </c>
      <c r="L10" s="92" t="s">
        <v>295</v>
      </c>
      <c r="M10" s="92" t="s">
        <v>300</v>
      </c>
      <c r="N10" s="94">
        <v>6</v>
      </c>
      <c r="O10" s="94">
        <v>2</v>
      </c>
      <c r="P10" s="105">
        <f t="shared" ref="P10:P21" si="0">N10*O10</f>
        <v>12</v>
      </c>
      <c r="Q10" s="106" t="s">
        <v>434</v>
      </c>
      <c r="R10" s="83">
        <v>25</v>
      </c>
      <c r="S10" s="83">
        <v>100</v>
      </c>
      <c r="T10" s="106" t="s">
        <v>433</v>
      </c>
      <c r="U10" s="108" t="s">
        <v>435</v>
      </c>
      <c r="V10" s="94">
        <v>1</v>
      </c>
      <c r="W10" s="94" t="s">
        <v>338</v>
      </c>
      <c r="X10" s="94" t="s">
        <v>294</v>
      </c>
      <c r="Y10" s="94" t="s">
        <v>336</v>
      </c>
      <c r="Z10" s="94" t="s">
        <v>336</v>
      </c>
      <c r="AA10" s="94" t="s">
        <v>336</v>
      </c>
      <c r="AB10" s="117" t="s">
        <v>418</v>
      </c>
      <c r="AC10" s="116" t="s">
        <v>378</v>
      </c>
    </row>
    <row r="11" spans="1:29" s="18" customFormat="1" ht="93" customHeight="1">
      <c r="B11" s="297"/>
      <c r="C11" s="360"/>
      <c r="D11" s="288"/>
      <c r="E11" s="288"/>
      <c r="F11" s="377"/>
      <c r="G11" s="94" t="s">
        <v>502</v>
      </c>
      <c r="H11" s="116" t="s">
        <v>500</v>
      </c>
      <c r="I11" s="94" t="s">
        <v>93</v>
      </c>
      <c r="J11" s="94" t="s">
        <v>302</v>
      </c>
      <c r="K11" s="92" t="s">
        <v>295</v>
      </c>
      <c r="L11" s="92" t="s">
        <v>295</v>
      </c>
      <c r="M11" s="92" t="s">
        <v>295</v>
      </c>
      <c r="N11" s="94">
        <v>2</v>
      </c>
      <c r="O11" s="94">
        <v>3</v>
      </c>
      <c r="P11" s="105">
        <f t="shared" si="0"/>
        <v>6</v>
      </c>
      <c r="Q11" s="106" t="str">
        <f t="shared" ref="Q11:Q17" si="1">IF(AND(P11&gt;9,P11&lt;21),"ALTO",IF(AND(P11&gt;23),"MUY ALTO",IF(AND(P11&gt;5,P11&lt;9),"MEDIO","BAJO")))</f>
        <v>MEDIO</v>
      </c>
      <c r="R11" s="83">
        <v>10</v>
      </c>
      <c r="S11" s="83">
        <f t="shared" ref="S11:S21" si="2">P11*R11</f>
        <v>60</v>
      </c>
      <c r="T11" s="106" t="str">
        <f t="shared" ref="T11:T18" si="3">IF(AND(S11&gt;149,S11&lt;501),"Nivel 2",IF(AND(S11&gt;599),"Nivel 1",IF(AND(S11&gt;39,S11&lt;121),"Nivel 3","Nivel 4")))</f>
        <v>Nivel 3</v>
      </c>
      <c r="U11" s="107" t="str">
        <f t="shared" ref="U11:U21" si="4">IF(AND(S11&gt;149,S11&lt;501),"No Aceptable o Aceptable con control específico",IF(AND(S11&gt;599),"No Aceptable",IF(AND(S11&gt;39,S11&lt;121),"Aceptable","Aceptable")))</f>
        <v>Aceptable</v>
      </c>
      <c r="V11" s="94">
        <v>1</v>
      </c>
      <c r="W11" s="94" t="s">
        <v>339</v>
      </c>
      <c r="X11" s="94" t="s">
        <v>340</v>
      </c>
      <c r="Y11" s="94"/>
      <c r="Z11" s="94"/>
      <c r="AA11" s="94" t="s">
        <v>532</v>
      </c>
      <c r="AB11" s="185" t="s">
        <v>379</v>
      </c>
      <c r="AC11" s="94" t="s">
        <v>341</v>
      </c>
    </row>
    <row r="12" spans="1:29" s="18" customFormat="1" ht="82.5" customHeight="1">
      <c r="B12" s="297"/>
      <c r="C12" s="360"/>
      <c r="D12" s="288"/>
      <c r="E12" s="375" t="s">
        <v>431</v>
      </c>
      <c r="F12" s="377"/>
      <c r="G12" s="94" t="s">
        <v>303</v>
      </c>
      <c r="H12" s="94" t="s">
        <v>330</v>
      </c>
      <c r="I12" s="94" t="s">
        <v>95</v>
      </c>
      <c r="J12" s="289" t="s">
        <v>304</v>
      </c>
      <c r="K12" s="94" t="s">
        <v>312</v>
      </c>
      <c r="L12" s="94" t="s">
        <v>312</v>
      </c>
      <c r="M12" s="94" t="s">
        <v>312</v>
      </c>
      <c r="N12" s="94">
        <v>6</v>
      </c>
      <c r="O12" s="94">
        <v>2</v>
      </c>
      <c r="P12" s="105">
        <f t="shared" si="0"/>
        <v>12</v>
      </c>
      <c r="Q12" s="106" t="s">
        <v>434</v>
      </c>
      <c r="R12" s="83">
        <v>10</v>
      </c>
      <c r="S12" s="83">
        <f t="shared" si="2"/>
        <v>120</v>
      </c>
      <c r="T12" s="106" t="str">
        <f>IF(AND(S12&gt;149,S12&lt;501),"Nivel 2",IF(AND(S12&gt;599),"Nivel 1",IF(AND(S12&gt;39,S12&lt;121),"Nivel 3","Nivel 4")))</f>
        <v>Nivel 3</v>
      </c>
      <c r="U12" s="107" t="str">
        <f t="shared" si="4"/>
        <v>Aceptable</v>
      </c>
      <c r="V12" s="94">
        <v>1</v>
      </c>
      <c r="W12" s="372" t="s">
        <v>344</v>
      </c>
      <c r="X12" s="372" t="s">
        <v>294</v>
      </c>
      <c r="Y12" s="372" t="s">
        <v>336</v>
      </c>
      <c r="Z12" s="372" t="s">
        <v>336</v>
      </c>
      <c r="AA12" s="372" t="s">
        <v>417</v>
      </c>
      <c r="AB12" s="289" t="s">
        <v>419</v>
      </c>
      <c r="AC12" s="372" t="s">
        <v>336</v>
      </c>
    </row>
    <row r="13" spans="1:29" s="18" customFormat="1" ht="75.75" customHeight="1">
      <c r="B13" s="297"/>
      <c r="C13" s="360"/>
      <c r="D13" s="288"/>
      <c r="E13" s="375"/>
      <c r="F13" s="377"/>
      <c r="G13" s="94" t="s">
        <v>305</v>
      </c>
      <c r="H13" s="94" t="s">
        <v>331</v>
      </c>
      <c r="I13" s="94" t="s">
        <v>95</v>
      </c>
      <c r="J13" s="289"/>
      <c r="K13" s="92" t="s">
        <v>295</v>
      </c>
      <c r="L13" s="92" t="s">
        <v>295</v>
      </c>
      <c r="M13" s="92" t="s">
        <v>295</v>
      </c>
      <c r="N13" s="94">
        <v>6</v>
      </c>
      <c r="O13" s="94">
        <v>2</v>
      </c>
      <c r="P13" s="105">
        <f t="shared" si="0"/>
        <v>12</v>
      </c>
      <c r="Q13" s="106" t="s">
        <v>434</v>
      </c>
      <c r="R13" s="83">
        <v>10</v>
      </c>
      <c r="S13" s="83">
        <f t="shared" si="2"/>
        <v>120</v>
      </c>
      <c r="T13" s="106" t="str">
        <f t="shared" si="3"/>
        <v>Nivel 3</v>
      </c>
      <c r="U13" s="107" t="str">
        <f t="shared" si="4"/>
        <v>Aceptable</v>
      </c>
      <c r="V13" s="94">
        <v>1</v>
      </c>
      <c r="W13" s="372"/>
      <c r="X13" s="372"/>
      <c r="Y13" s="372"/>
      <c r="Z13" s="372"/>
      <c r="AA13" s="372"/>
      <c r="AB13" s="289"/>
      <c r="AC13" s="372"/>
    </row>
    <row r="14" spans="1:29" s="18" customFormat="1" ht="58.5" customHeight="1">
      <c r="B14" s="297"/>
      <c r="C14" s="360"/>
      <c r="D14" s="288"/>
      <c r="E14" s="376" t="s">
        <v>382</v>
      </c>
      <c r="F14" s="377"/>
      <c r="G14" s="94" t="s">
        <v>306</v>
      </c>
      <c r="H14" s="94" t="s">
        <v>332</v>
      </c>
      <c r="I14" s="94" t="s">
        <v>95</v>
      </c>
      <c r="J14" s="289"/>
      <c r="K14" s="92" t="s">
        <v>310</v>
      </c>
      <c r="L14" s="92" t="s">
        <v>295</v>
      </c>
      <c r="M14" s="92" t="s">
        <v>311</v>
      </c>
      <c r="N14" s="94">
        <v>6</v>
      </c>
      <c r="O14" s="94">
        <v>1</v>
      </c>
      <c r="P14" s="105">
        <f t="shared" si="0"/>
        <v>6</v>
      </c>
      <c r="Q14" s="106" t="s">
        <v>404</v>
      </c>
      <c r="R14" s="83">
        <v>10</v>
      </c>
      <c r="S14" s="83">
        <f t="shared" si="2"/>
        <v>60</v>
      </c>
      <c r="T14" s="106" t="str">
        <f t="shared" si="3"/>
        <v>Nivel 3</v>
      </c>
      <c r="U14" s="107" t="str">
        <f t="shared" si="4"/>
        <v>Aceptable</v>
      </c>
      <c r="V14" s="94">
        <v>1</v>
      </c>
      <c r="W14" s="372"/>
      <c r="X14" s="372"/>
      <c r="Y14" s="372"/>
      <c r="Z14" s="372"/>
      <c r="AA14" s="372"/>
      <c r="AB14" s="289"/>
      <c r="AC14" s="372"/>
    </row>
    <row r="15" spans="1:29" s="18" customFormat="1" ht="58.5" customHeight="1">
      <c r="B15" s="297"/>
      <c r="C15" s="360"/>
      <c r="D15" s="288"/>
      <c r="E15" s="376"/>
      <c r="F15" s="377"/>
      <c r="G15" s="94" t="s">
        <v>307</v>
      </c>
      <c r="H15" s="94" t="s">
        <v>333</v>
      </c>
      <c r="I15" s="94" t="s">
        <v>95</v>
      </c>
      <c r="J15" s="289"/>
      <c r="K15" s="92" t="s">
        <v>295</v>
      </c>
      <c r="L15" s="92" t="s">
        <v>295</v>
      </c>
      <c r="M15" s="92" t="s">
        <v>295</v>
      </c>
      <c r="N15" s="94">
        <v>6</v>
      </c>
      <c r="O15" s="94">
        <v>1</v>
      </c>
      <c r="P15" s="105">
        <v>6</v>
      </c>
      <c r="Q15" s="106" t="s">
        <v>404</v>
      </c>
      <c r="R15" s="83">
        <v>10</v>
      </c>
      <c r="S15" s="83">
        <f t="shared" si="2"/>
        <v>60</v>
      </c>
      <c r="T15" s="106" t="str">
        <f t="shared" si="3"/>
        <v>Nivel 3</v>
      </c>
      <c r="U15" s="107" t="str">
        <f t="shared" si="4"/>
        <v>Aceptable</v>
      </c>
      <c r="V15" s="94">
        <v>1</v>
      </c>
      <c r="W15" s="372"/>
      <c r="X15" s="372"/>
      <c r="Y15" s="372"/>
      <c r="Z15" s="372"/>
      <c r="AA15" s="372"/>
      <c r="AB15" s="289"/>
      <c r="AC15" s="372"/>
    </row>
    <row r="16" spans="1:29" s="18" customFormat="1" ht="78.75" customHeight="1">
      <c r="B16" s="297"/>
      <c r="C16" s="360"/>
      <c r="D16" s="288"/>
      <c r="E16" s="376" t="s">
        <v>383</v>
      </c>
      <c r="F16" s="377"/>
      <c r="G16" s="94" t="s">
        <v>313</v>
      </c>
      <c r="H16" s="122" t="s">
        <v>603</v>
      </c>
      <c r="I16" s="94" t="s">
        <v>96</v>
      </c>
      <c r="J16" s="94" t="s">
        <v>314</v>
      </c>
      <c r="K16" s="94" t="s">
        <v>315</v>
      </c>
      <c r="L16" s="94" t="s">
        <v>315</v>
      </c>
      <c r="M16" s="94" t="s">
        <v>315</v>
      </c>
      <c r="N16" s="94">
        <v>6</v>
      </c>
      <c r="O16" s="94">
        <v>3</v>
      </c>
      <c r="P16" s="105">
        <f t="shared" si="0"/>
        <v>18</v>
      </c>
      <c r="Q16" s="106" t="str">
        <f t="shared" ref="Q16" si="5">IF(AND(P16&gt;9,P16&lt;21),"ALTO",IF(AND(P16&gt;23),"MUY ALTO",IF(AND(P16&gt;5,P16&lt;9),"MEDIO","BAJO")))</f>
        <v>ALTO</v>
      </c>
      <c r="R16" s="83">
        <v>10</v>
      </c>
      <c r="S16" s="83">
        <f t="shared" si="2"/>
        <v>180</v>
      </c>
      <c r="T16" s="106" t="str">
        <f t="shared" si="3"/>
        <v>Nivel 2</v>
      </c>
      <c r="U16" s="108" t="str">
        <f t="shared" si="4"/>
        <v>No Aceptable o Aceptable con control específico</v>
      </c>
      <c r="V16" s="94">
        <v>1</v>
      </c>
      <c r="W16" s="94" t="s">
        <v>346</v>
      </c>
      <c r="X16" s="94" t="s">
        <v>294</v>
      </c>
      <c r="Y16" s="94"/>
      <c r="Z16" s="94"/>
      <c r="AA16" s="94" t="s">
        <v>604</v>
      </c>
      <c r="AB16" s="373" t="s">
        <v>380</v>
      </c>
      <c r="AC16" s="372" t="s">
        <v>336</v>
      </c>
    </row>
    <row r="17" spans="2:29" s="18" customFormat="1" ht="66.75" customHeight="1">
      <c r="B17" s="297"/>
      <c r="C17" s="360"/>
      <c r="D17" s="288"/>
      <c r="E17" s="376"/>
      <c r="F17" s="377"/>
      <c r="G17" s="94" t="s">
        <v>319</v>
      </c>
      <c r="H17" s="120" t="s">
        <v>377</v>
      </c>
      <c r="I17" s="94" t="s">
        <v>96</v>
      </c>
      <c r="J17" s="94" t="s">
        <v>320</v>
      </c>
      <c r="K17" s="92" t="s">
        <v>309</v>
      </c>
      <c r="L17" s="92" t="s">
        <v>309</v>
      </c>
      <c r="M17" s="92" t="s">
        <v>309</v>
      </c>
      <c r="N17" s="94">
        <v>6</v>
      </c>
      <c r="O17" s="94">
        <v>2</v>
      </c>
      <c r="P17" s="105">
        <f t="shared" si="0"/>
        <v>12</v>
      </c>
      <c r="Q17" s="106" t="str">
        <f t="shared" si="1"/>
        <v>ALTO</v>
      </c>
      <c r="R17" s="83">
        <v>10</v>
      </c>
      <c r="S17" s="83">
        <f t="shared" si="2"/>
        <v>120</v>
      </c>
      <c r="T17" s="106" t="str">
        <f t="shared" si="3"/>
        <v>Nivel 3</v>
      </c>
      <c r="U17" s="107" t="str">
        <f t="shared" si="4"/>
        <v>Aceptable</v>
      </c>
      <c r="V17" s="94">
        <v>1</v>
      </c>
      <c r="W17" s="94" t="s">
        <v>346</v>
      </c>
      <c r="X17" s="94" t="s">
        <v>294</v>
      </c>
      <c r="Y17" s="94"/>
      <c r="Z17" s="94"/>
      <c r="AA17" s="94" t="s">
        <v>420</v>
      </c>
      <c r="AB17" s="374"/>
      <c r="AC17" s="372"/>
    </row>
    <row r="18" spans="2:29" s="18" customFormat="1" ht="96.75" customHeight="1">
      <c r="B18" s="297"/>
      <c r="C18" s="360"/>
      <c r="D18" s="288"/>
      <c r="E18" s="376" t="s">
        <v>421</v>
      </c>
      <c r="F18" s="377"/>
      <c r="G18" s="94" t="s">
        <v>321</v>
      </c>
      <c r="H18" s="116" t="s">
        <v>368</v>
      </c>
      <c r="I18" s="94" t="s">
        <v>98</v>
      </c>
      <c r="J18" s="94" t="s">
        <v>328</v>
      </c>
      <c r="K18" s="242" t="s">
        <v>295</v>
      </c>
      <c r="L18" s="242" t="s">
        <v>295</v>
      </c>
      <c r="M18" s="242" t="s">
        <v>295</v>
      </c>
      <c r="N18" s="94">
        <v>6</v>
      </c>
      <c r="O18" s="94">
        <v>3</v>
      </c>
      <c r="P18" s="105">
        <f t="shared" si="0"/>
        <v>18</v>
      </c>
      <c r="Q18" s="189" t="s">
        <v>434</v>
      </c>
      <c r="R18" s="83">
        <v>10</v>
      </c>
      <c r="S18" s="83">
        <f t="shared" si="2"/>
        <v>180</v>
      </c>
      <c r="T18" s="188" t="str">
        <f t="shared" si="3"/>
        <v>Nivel 2</v>
      </c>
      <c r="U18" s="108" t="str">
        <f t="shared" si="4"/>
        <v>No Aceptable o Aceptable con control específico</v>
      </c>
      <c r="V18" s="94">
        <v>1</v>
      </c>
      <c r="W18" s="109" t="s">
        <v>349</v>
      </c>
      <c r="X18" s="94" t="s">
        <v>340</v>
      </c>
      <c r="Y18" s="94"/>
      <c r="Z18" s="94"/>
      <c r="AA18" s="245" t="s">
        <v>336</v>
      </c>
      <c r="AB18" s="123" t="s">
        <v>632</v>
      </c>
      <c r="AC18" s="117" t="s">
        <v>422</v>
      </c>
    </row>
    <row r="19" spans="2:29" s="18" customFormat="1" ht="114.75" customHeight="1">
      <c r="B19" s="297"/>
      <c r="C19" s="360"/>
      <c r="D19" s="288"/>
      <c r="E19" s="376"/>
      <c r="F19" s="377"/>
      <c r="G19" s="206" t="s">
        <v>554</v>
      </c>
      <c r="H19" s="205" t="s">
        <v>555</v>
      </c>
      <c r="I19" s="205" t="s">
        <v>556</v>
      </c>
      <c r="J19" s="206" t="s">
        <v>557</v>
      </c>
      <c r="K19" s="60" t="s">
        <v>295</v>
      </c>
      <c r="L19" s="60" t="s">
        <v>295</v>
      </c>
      <c r="M19" s="60" t="s">
        <v>558</v>
      </c>
      <c r="N19" s="60">
        <v>6</v>
      </c>
      <c r="O19" s="206">
        <v>1</v>
      </c>
      <c r="P19" s="71">
        <f t="shared" si="0"/>
        <v>6</v>
      </c>
      <c r="Q19" s="72" t="s">
        <v>434</v>
      </c>
      <c r="R19" s="62">
        <v>100</v>
      </c>
      <c r="S19" s="64">
        <f t="shared" si="2"/>
        <v>600</v>
      </c>
      <c r="T19" s="101" t="s">
        <v>559</v>
      </c>
      <c r="U19" s="214" t="str">
        <f t="shared" si="4"/>
        <v>No Aceptable</v>
      </c>
      <c r="V19" s="204">
        <v>1</v>
      </c>
      <c r="W19" s="100" t="s">
        <v>557</v>
      </c>
      <c r="X19" s="60" t="s">
        <v>294</v>
      </c>
      <c r="Y19" s="206" t="s">
        <v>336</v>
      </c>
      <c r="Z19" s="65" t="s">
        <v>336</v>
      </c>
      <c r="AA19" s="236" t="s">
        <v>560</v>
      </c>
      <c r="AB19" s="236" t="s">
        <v>561</v>
      </c>
      <c r="AC19" s="237" t="s">
        <v>336</v>
      </c>
    </row>
    <row r="20" spans="2:29" s="18" customFormat="1" ht="114.75" customHeight="1">
      <c r="B20" s="297"/>
      <c r="C20" s="360"/>
      <c r="D20" s="288"/>
      <c r="E20" s="376"/>
      <c r="F20" s="377"/>
      <c r="G20" s="212" t="s">
        <v>562</v>
      </c>
      <c r="H20" s="212" t="s">
        <v>568</v>
      </c>
      <c r="I20" s="212" t="s">
        <v>98</v>
      </c>
      <c r="J20" s="212" t="s">
        <v>557</v>
      </c>
      <c r="K20" s="242" t="s">
        <v>295</v>
      </c>
      <c r="L20" s="242" t="s">
        <v>295</v>
      </c>
      <c r="M20" s="242" t="s">
        <v>295</v>
      </c>
      <c r="N20" s="212">
        <v>6</v>
      </c>
      <c r="O20" s="212">
        <v>1</v>
      </c>
      <c r="P20" s="105">
        <f t="shared" si="0"/>
        <v>6</v>
      </c>
      <c r="Q20" s="106" t="s">
        <v>434</v>
      </c>
      <c r="R20" s="211">
        <v>25</v>
      </c>
      <c r="S20" s="211">
        <f t="shared" si="2"/>
        <v>150</v>
      </c>
      <c r="T20" s="111" t="s">
        <v>433</v>
      </c>
      <c r="U20" s="108" t="str">
        <f t="shared" si="4"/>
        <v>No Aceptable o Aceptable con control específico</v>
      </c>
      <c r="V20" s="212">
        <v>1</v>
      </c>
      <c r="W20" s="210" t="s">
        <v>557</v>
      </c>
      <c r="X20" s="212" t="s">
        <v>294</v>
      </c>
      <c r="Y20" s="212" t="s">
        <v>336</v>
      </c>
      <c r="Z20" s="212" t="s">
        <v>336</v>
      </c>
      <c r="AA20" s="212" t="s">
        <v>336</v>
      </c>
      <c r="AB20" s="212" t="s">
        <v>563</v>
      </c>
      <c r="AC20" s="212" t="s">
        <v>336</v>
      </c>
    </row>
    <row r="21" spans="2:29" s="18" customFormat="1" ht="67.5" customHeight="1">
      <c r="B21" s="298"/>
      <c r="C21" s="361"/>
      <c r="D21" s="288"/>
      <c r="E21" s="376"/>
      <c r="F21" s="377"/>
      <c r="G21" s="230" t="s">
        <v>322</v>
      </c>
      <c r="H21" s="229" t="s">
        <v>326</v>
      </c>
      <c r="I21" s="229" t="s">
        <v>98</v>
      </c>
      <c r="J21" s="230" t="s">
        <v>327</v>
      </c>
      <c r="K21" s="60" t="s">
        <v>295</v>
      </c>
      <c r="L21" s="60" t="s">
        <v>295</v>
      </c>
      <c r="M21" s="60" t="s">
        <v>295</v>
      </c>
      <c r="N21" s="60">
        <v>2</v>
      </c>
      <c r="O21" s="230">
        <v>2</v>
      </c>
      <c r="P21" s="71">
        <f t="shared" si="0"/>
        <v>4</v>
      </c>
      <c r="Q21" s="72" t="str">
        <f t="shared" ref="Q21" si="6">IF(AND(P21&gt;9,P21&lt;21),"ALTO",IF(AND(P21&gt;23),"MUY ALTO",IF(AND(P21&gt;5,P21&lt;9),"MEDIO","BAJO")))</f>
        <v>BAJO</v>
      </c>
      <c r="R21" s="62">
        <v>10</v>
      </c>
      <c r="S21" s="64">
        <f t="shared" si="2"/>
        <v>40</v>
      </c>
      <c r="T21" s="102" t="str">
        <f t="shared" ref="T21" si="7">IF(AND(S21&gt;149,S21&lt;501),"Nivel 2",IF(AND(S21&gt;599),"Nivel 1",IF(AND(S21&gt;39,S21&lt;121),"Nivel 3","Nivel 4")))</f>
        <v>Nivel 3</v>
      </c>
      <c r="U21" s="96" t="str">
        <f t="shared" si="4"/>
        <v>Aceptable</v>
      </c>
      <c r="V21" s="225">
        <v>1</v>
      </c>
      <c r="W21" s="65" t="s">
        <v>350</v>
      </c>
      <c r="X21" s="60" t="s">
        <v>340</v>
      </c>
      <c r="Y21" s="230" t="s">
        <v>336</v>
      </c>
      <c r="Z21" s="60" t="s">
        <v>336</v>
      </c>
      <c r="AA21" s="230"/>
      <c r="AB21" s="99" t="s">
        <v>633</v>
      </c>
      <c r="AC21" s="60" t="s">
        <v>336</v>
      </c>
    </row>
    <row r="22" spans="2:29" ht="13.5" thickBot="1">
      <c r="AB22" s="66"/>
    </row>
    <row r="23" spans="2:29" s="18" customFormat="1" ht="38.25" customHeight="1" thickBot="1">
      <c r="B23" s="353" t="s">
        <v>329</v>
      </c>
      <c r="C23" s="354"/>
      <c r="D23" s="354"/>
      <c r="E23" s="355"/>
      <c r="F23" s="345" t="s">
        <v>353</v>
      </c>
      <c r="G23" s="346"/>
      <c r="H23" s="346"/>
      <c r="I23" s="346"/>
      <c r="J23" s="346"/>
      <c r="K23" s="346"/>
      <c r="L23" s="346"/>
      <c r="M23" s="346"/>
      <c r="N23" s="346"/>
      <c r="O23" s="346"/>
      <c r="P23" s="346"/>
      <c r="Q23" s="346"/>
      <c r="R23" s="346"/>
      <c r="S23" s="346"/>
      <c r="T23" s="347"/>
      <c r="U23" s="348" t="s">
        <v>287</v>
      </c>
      <c r="V23" s="349"/>
      <c r="W23" s="336"/>
      <c r="X23" s="337"/>
      <c r="Y23" s="337"/>
      <c r="Z23" s="337"/>
      <c r="AA23" s="337"/>
      <c r="AB23" s="337"/>
      <c r="AC23" s="338"/>
    </row>
    <row r="24" spans="2:29">
      <c r="AB24" s="66"/>
    </row>
  </sheetData>
  <mergeCells count="45">
    <mergeCell ref="B7:AC7"/>
    <mergeCell ref="B2:F6"/>
    <mergeCell ref="G2:AC3"/>
    <mergeCell ref="G4:P4"/>
    <mergeCell ref="Q4:AC4"/>
    <mergeCell ref="G5:P5"/>
    <mergeCell ref="Q5:AC5"/>
    <mergeCell ref="G6:H6"/>
    <mergeCell ref="I6:K6"/>
    <mergeCell ref="L6:P6"/>
    <mergeCell ref="Q6:AC6"/>
    <mergeCell ref="V8:X8"/>
    <mergeCell ref="Y8:AC8"/>
    <mergeCell ref="X12:X15"/>
    <mergeCell ref="Y12:Y15"/>
    <mergeCell ref="Z12:Z15"/>
    <mergeCell ref="AA12:AA15"/>
    <mergeCell ref="W12:W15"/>
    <mergeCell ref="AB12:AB15"/>
    <mergeCell ref="F8:F9"/>
    <mergeCell ref="G8:I8"/>
    <mergeCell ref="J8:J9"/>
    <mergeCell ref="K8:M8"/>
    <mergeCell ref="N8:T8"/>
    <mergeCell ref="AB16:AB17"/>
    <mergeCell ref="AC16:AC17"/>
    <mergeCell ref="B23:E23"/>
    <mergeCell ref="F23:T23"/>
    <mergeCell ref="U23:V23"/>
    <mergeCell ref="W23:AC23"/>
    <mergeCell ref="D10:D21"/>
    <mergeCell ref="F10:F21"/>
    <mergeCell ref="J12:J15"/>
    <mergeCell ref="AC12:AC15"/>
    <mergeCell ref="B8:B9"/>
    <mergeCell ref="C8:C9"/>
    <mergeCell ref="C10:C21"/>
    <mergeCell ref="B10:B21"/>
    <mergeCell ref="E10:E11"/>
    <mergeCell ref="E12:E13"/>
    <mergeCell ref="E14:E15"/>
    <mergeCell ref="E16:E17"/>
    <mergeCell ref="E18:E21"/>
    <mergeCell ref="D8:D9"/>
    <mergeCell ref="E8:E9"/>
  </mergeCells>
  <conditionalFormatting sqref="Q10:Q18">
    <cfRule type="containsText" dxfId="179" priority="52" operator="containsText" text="MUY ALTO">
      <formula>NOT(ISERROR(SEARCH("MUY ALTO",Q10)))</formula>
    </cfRule>
    <cfRule type="containsText" dxfId="178" priority="53" operator="containsText" text="ALTO">
      <formula>NOT(ISERROR(SEARCH("ALTO",Q10)))</formula>
    </cfRule>
    <cfRule type="containsText" dxfId="177" priority="54" operator="containsText" text="MEDIO">
      <formula>NOT(ISERROR(SEARCH("MEDIO",Q10)))</formula>
    </cfRule>
    <cfRule type="containsText" dxfId="176" priority="55" operator="containsText" text="BAJO">
      <formula>NOT(ISERROR(SEARCH("BAJO",Q10)))</formula>
    </cfRule>
  </conditionalFormatting>
  <conditionalFormatting sqref="T10:T18">
    <cfRule type="containsText" dxfId="175" priority="45" operator="containsText" text="Nivel 3">
      <formula>NOT(ISERROR(SEARCH("Nivel 3",T10)))</formula>
    </cfRule>
    <cfRule type="containsText" dxfId="174" priority="46" operator="containsText" text="Nivel 2">
      <formula>NOT(ISERROR(SEARCH("Nivel 2",T10)))</formula>
    </cfRule>
    <cfRule type="containsText" dxfId="173" priority="47" operator="containsText" text="Nivel 4">
      <formula>NOT(ISERROR(SEARCH("Nivel 4",T10)))</formula>
    </cfRule>
    <cfRule type="containsText" priority="48" operator="containsText" text="Nivel 4">
      <formula>NOT(ISERROR(SEARCH("Nivel 4",T10)))</formula>
    </cfRule>
    <cfRule type="containsText" dxfId="172" priority="49" operator="containsText" text="Nivel 3">
      <formula>NOT(ISERROR(SEARCH("Nivel 3",T10)))</formula>
    </cfRule>
    <cfRule type="containsText" dxfId="171" priority="50" operator="containsText" text="Nivel 3">
      <formula>NOT(ISERROR(SEARCH("Nivel 3",T10)))</formula>
    </cfRule>
    <cfRule type="containsText" dxfId="170" priority="51" operator="containsText" text="Nivel 1">
      <formula>NOT(ISERROR(SEARCH("Nivel 1",T10)))</formula>
    </cfRule>
  </conditionalFormatting>
  <conditionalFormatting sqref="Q19">
    <cfRule type="containsText" dxfId="169" priority="30" operator="containsText" text="MUY ALTO">
      <formula>NOT(ISERROR(SEARCH("MUY ALTO",Q19)))</formula>
    </cfRule>
    <cfRule type="containsText" dxfId="168" priority="31" operator="containsText" text="ALTO">
      <formula>NOT(ISERROR(SEARCH("ALTO",Q19)))</formula>
    </cfRule>
    <cfRule type="containsText" dxfId="167" priority="32" operator="containsText" text="MEDIO">
      <formula>NOT(ISERROR(SEARCH("MEDIO",Q19)))</formula>
    </cfRule>
    <cfRule type="containsText" dxfId="166" priority="33" operator="containsText" text="BAJO">
      <formula>NOT(ISERROR(SEARCH("BAJO",Q19)))</formula>
    </cfRule>
  </conditionalFormatting>
  <conditionalFormatting sqref="T19">
    <cfRule type="containsText" dxfId="165" priority="23" operator="containsText" text="Nivel 3">
      <formula>NOT(ISERROR(SEARCH("Nivel 3",T19)))</formula>
    </cfRule>
    <cfRule type="containsText" dxfId="164" priority="24" operator="containsText" text="Nivel 2">
      <formula>NOT(ISERROR(SEARCH("Nivel 2",T19)))</formula>
    </cfRule>
    <cfRule type="containsText" dxfId="163" priority="25" operator="containsText" text="Nivel 4">
      <formula>NOT(ISERROR(SEARCH("Nivel 4",T19)))</formula>
    </cfRule>
    <cfRule type="containsText" priority="26" operator="containsText" text="Nivel 4">
      <formula>NOT(ISERROR(SEARCH("Nivel 4",T19)))</formula>
    </cfRule>
    <cfRule type="containsText" dxfId="162" priority="27" operator="containsText" text="Nivel 3">
      <formula>NOT(ISERROR(SEARCH("Nivel 3",T19)))</formula>
    </cfRule>
    <cfRule type="containsText" dxfId="161" priority="28" operator="containsText" text="Nivel 3">
      <formula>NOT(ISERROR(SEARCH("Nivel 3",T19)))</formula>
    </cfRule>
    <cfRule type="containsText" dxfId="160" priority="29" operator="containsText" text="Nivel 1">
      <formula>NOT(ISERROR(SEARCH("Nivel 1",T19)))</formula>
    </cfRule>
  </conditionalFormatting>
  <conditionalFormatting sqref="Q20">
    <cfRule type="containsText" dxfId="159" priority="19" operator="containsText" text="MUY ALTO">
      <formula>NOT(ISERROR(SEARCH("MUY ALTO",Q20)))</formula>
    </cfRule>
    <cfRule type="containsText" dxfId="158" priority="20" operator="containsText" text="ALTO">
      <formula>NOT(ISERROR(SEARCH("ALTO",Q20)))</formula>
    </cfRule>
    <cfRule type="containsText" dxfId="157" priority="21" operator="containsText" text="MEDIO">
      <formula>NOT(ISERROR(SEARCH("MEDIO",Q20)))</formula>
    </cfRule>
    <cfRule type="containsText" dxfId="156" priority="22" operator="containsText" text="BAJO">
      <formula>NOT(ISERROR(SEARCH("BAJO",Q20)))</formula>
    </cfRule>
  </conditionalFormatting>
  <conditionalFormatting sqref="T20">
    <cfRule type="containsText" dxfId="155" priority="12" operator="containsText" text="Nivel 3">
      <formula>NOT(ISERROR(SEARCH("Nivel 3",T20)))</formula>
    </cfRule>
    <cfRule type="containsText" dxfId="154" priority="13" operator="containsText" text="Nivel 2">
      <formula>NOT(ISERROR(SEARCH("Nivel 2",T20)))</formula>
    </cfRule>
    <cfRule type="containsText" dxfId="153" priority="14" operator="containsText" text="Nivel 4">
      <formula>NOT(ISERROR(SEARCH("Nivel 4",T20)))</formula>
    </cfRule>
    <cfRule type="containsText" priority="15" operator="containsText" text="Nivel 4">
      <formula>NOT(ISERROR(SEARCH("Nivel 4",T20)))</formula>
    </cfRule>
    <cfRule type="containsText" dxfId="152" priority="16" operator="containsText" text="Nivel 3">
      <formula>NOT(ISERROR(SEARCH("Nivel 3",T20)))</formula>
    </cfRule>
    <cfRule type="containsText" dxfId="151" priority="17" operator="containsText" text="Nivel 3">
      <formula>NOT(ISERROR(SEARCH("Nivel 3",T20)))</formula>
    </cfRule>
    <cfRule type="containsText" dxfId="150" priority="18" operator="containsText" text="Nivel 1">
      <formula>NOT(ISERROR(SEARCH("Nivel 1",T20)))</formula>
    </cfRule>
  </conditionalFormatting>
  <conditionalFormatting sqref="Q21">
    <cfRule type="containsText" dxfId="149" priority="8" operator="containsText" text="MUY ALTO">
      <formula>NOT(ISERROR(SEARCH("MUY ALTO",Q21)))</formula>
    </cfRule>
    <cfRule type="containsText" dxfId="148" priority="9" operator="containsText" text="ALTO">
      <formula>NOT(ISERROR(SEARCH("ALTO",Q21)))</formula>
    </cfRule>
    <cfRule type="containsText" dxfId="147" priority="10" operator="containsText" text="MEDIO">
      <formula>NOT(ISERROR(SEARCH("MEDIO",Q21)))</formula>
    </cfRule>
    <cfRule type="containsText" dxfId="146" priority="11" operator="containsText" text="BAJO">
      <formula>NOT(ISERROR(SEARCH("BAJO",Q21)))</formula>
    </cfRule>
  </conditionalFormatting>
  <conditionalFormatting sqref="T21">
    <cfRule type="containsText" dxfId="145" priority="1" operator="containsText" text="Nivel 3">
      <formula>NOT(ISERROR(SEARCH("Nivel 3",T21)))</formula>
    </cfRule>
    <cfRule type="containsText" dxfId="144" priority="2" operator="containsText" text="Nivel 2">
      <formula>NOT(ISERROR(SEARCH("Nivel 2",T21)))</formula>
    </cfRule>
    <cfRule type="containsText" dxfId="143" priority="3" operator="containsText" text="Nivel 4">
      <formula>NOT(ISERROR(SEARCH("Nivel 4",T21)))</formula>
    </cfRule>
    <cfRule type="containsText" priority="4" operator="containsText" text="Nivel 4">
      <formula>NOT(ISERROR(SEARCH("Nivel 4",T21)))</formula>
    </cfRule>
    <cfRule type="containsText" dxfId="142" priority="5" operator="containsText" text="Nivel 3">
      <formula>NOT(ISERROR(SEARCH("Nivel 3",T21)))</formula>
    </cfRule>
    <cfRule type="containsText" dxfId="141" priority="6" operator="containsText" text="Nivel 3">
      <formula>NOT(ISERROR(SEARCH("Nivel 3",T21)))</formula>
    </cfRule>
    <cfRule type="containsText" dxfId="140" priority="7" operator="containsText" text="Nivel 1">
      <formula>NOT(ISERROR(SEARCH("Nivel 1",T21)))</formula>
    </cfRule>
  </conditionalFormatting>
  <dataValidations count="5">
    <dataValidation type="list" allowBlank="1" showInputMessage="1" showErrorMessage="1" sqref="N10:N21">
      <formula1>ND</formula1>
    </dataValidation>
    <dataValidation type="list" allowBlank="1" showInputMessage="1" showErrorMessage="1" sqref="O10:O21">
      <formula1>NE</formula1>
    </dataValidation>
    <dataValidation type="list" allowBlank="1" showInputMessage="1" showErrorMessage="1" sqref="R10:R18 R20:R21">
      <formula1>NC</formula1>
    </dataValidation>
    <dataValidation type="list" allowBlank="1" showInputMessage="1" showErrorMessage="1" sqref="I10:I21">
      <formula1>ri</formula1>
    </dataValidation>
    <dataValidation type="list" allowBlank="1" showInputMessage="1" showErrorMessage="1" sqref="R19">
      <formula1>NV</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tabColor rgb="FF00B050"/>
  </sheetPr>
  <dimension ref="A1:AC27"/>
  <sheetViews>
    <sheetView topLeftCell="C18" zoomScale="82" zoomScaleNormal="82" workbookViewId="0">
      <selection activeCell="G22" sqref="G22"/>
    </sheetView>
  </sheetViews>
  <sheetFormatPr baseColWidth="10" defaultRowHeight="12.75"/>
  <cols>
    <col min="2" max="4" width="7.85546875" style="18" customWidth="1"/>
    <col min="5" max="5" width="16.28515625" style="18" customWidth="1"/>
    <col min="6" max="6" width="7.85546875" style="18" customWidth="1"/>
    <col min="7" max="7" width="29.28515625" style="18" bestFit="1" customWidth="1"/>
    <col min="8" max="8" width="24" style="18" bestFit="1" customWidth="1"/>
    <col min="9" max="9" width="25.85546875" style="18" bestFit="1" customWidth="1"/>
    <col min="10" max="10" width="21.140625" style="18" bestFit="1" customWidth="1"/>
    <col min="11" max="11" width="18.5703125" style="18" bestFit="1" customWidth="1"/>
    <col min="12" max="12" width="20" style="18" bestFit="1" customWidth="1"/>
    <col min="13" max="13" width="19.42578125" style="18" customWidth="1"/>
    <col min="14" max="15" width="6" style="18" customWidth="1"/>
    <col min="16" max="16" width="7.7109375" style="18" customWidth="1"/>
    <col min="17" max="17" width="10.140625" style="18" customWidth="1"/>
    <col min="18" max="18" width="8.7109375" style="18" customWidth="1"/>
    <col min="19" max="19" width="14" style="18" customWidth="1"/>
    <col min="20" max="20" width="10" style="18" customWidth="1"/>
    <col min="21" max="21" width="18" style="18" customWidth="1"/>
    <col min="22" max="22" width="8.7109375" style="18" customWidth="1"/>
    <col min="23" max="23" width="18" style="18" customWidth="1"/>
    <col min="24" max="24" width="9.140625" style="18" customWidth="1"/>
    <col min="25" max="26" width="10.28515625" style="18" customWidth="1"/>
    <col min="27" max="27" width="16" style="18" customWidth="1"/>
    <col min="28" max="28" width="38" style="18" customWidth="1"/>
    <col min="29" max="29" width="19.7109375" customWidth="1"/>
  </cols>
  <sheetData>
    <row r="1" spans="1:29" ht="13.5" thickBot="1"/>
    <row r="2" spans="1:29" s="18" customFormat="1" ht="21.75" customHeight="1">
      <c r="A2" s="118"/>
      <c r="B2" s="307"/>
      <c r="C2" s="308"/>
      <c r="D2" s="308"/>
      <c r="E2" s="308"/>
      <c r="F2" s="308"/>
      <c r="G2" s="318" t="s">
        <v>595</v>
      </c>
      <c r="H2" s="319"/>
      <c r="I2" s="319"/>
      <c r="J2" s="319"/>
      <c r="K2" s="319"/>
      <c r="L2" s="319"/>
      <c r="M2" s="319"/>
      <c r="N2" s="319"/>
      <c r="O2" s="319"/>
      <c r="P2" s="319"/>
      <c r="Q2" s="319"/>
      <c r="R2" s="319"/>
      <c r="S2" s="319"/>
      <c r="T2" s="319"/>
      <c r="U2" s="319"/>
      <c r="V2" s="319"/>
      <c r="W2" s="319"/>
      <c r="X2" s="319"/>
      <c r="Y2" s="319"/>
      <c r="Z2" s="319"/>
      <c r="AA2" s="319"/>
      <c r="AB2" s="319"/>
      <c r="AC2" s="320"/>
    </row>
    <row r="3" spans="1:29" s="18" customFormat="1" ht="20.25" customHeight="1">
      <c r="A3" s="118"/>
      <c r="B3" s="309"/>
      <c r="C3" s="310"/>
      <c r="D3" s="310"/>
      <c r="E3" s="310"/>
      <c r="F3" s="310"/>
      <c r="G3" s="321"/>
      <c r="H3" s="322"/>
      <c r="I3" s="322"/>
      <c r="J3" s="322"/>
      <c r="K3" s="322"/>
      <c r="L3" s="322"/>
      <c r="M3" s="322"/>
      <c r="N3" s="322"/>
      <c r="O3" s="322"/>
      <c r="P3" s="322"/>
      <c r="Q3" s="322"/>
      <c r="R3" s="322"/>
      <c r="S3" s="322"/>
      <c r="T3" s="322"/>
      <c r="U3" s="322"/>
      <c r="V3" s="322"/>
      <c r="W3" s="322"/>
      <c r="X3" s="322"/>
      <c r="Y3" s="322"/>
      <c r="Z3" s="322"/>
      <c r="AA3" s="322"/>
      <c r="AB3" s="322"/>
      <c r="AC3" s="323"/>
    </row>
    <row r="4" spans="1:29" s="18" customFormat="1" ht="27.75" customHeight="1">
      <c r="A4" s="118"/>
      <c r="B4" s="309"/>
      <c r="C4" s="310"/>
      <c r="D4" s="310"/>
      <c r="E4" s="310"/>
      <c r="F4" s="310"/>
      <c r="G4" s="313" t="s">
        <v>355</v>
      </c>
      <c r="H4" s="314"/>
      <c r="I4" s="314"/>
      <c r="J4" s="314"/>
      <c r="K4" s="314"/>
      <c r="L4" s="314"/>
      <c r="M4" s="314"/>
      <c r="N4" s="314"/>
      <c r="O4" s="314"/>
      <c r="P4" s="315"/>
      <c r="Q4" s="316" t="s">
        <v>356</v>
      </c>
      <c r="R4" s="316"/>
      <c r="S4" s="316"/>
      <c r="T4" s="316"/>
      <c r="U4" s="316"/>
      <c r="V4" s="316"/>
      <c r="W4" s="316"/>
      <c r="X4" s="316"/>
      <c r="Y4" s="316"/>
      <c r="Z4" s="316"/>
      <c r="AA4" s="316"/>
      <c r="AB4" s="316"/>
      <c r="AC4" s="317"/>
    </row>
    <row r="5" spans="1:29" s="18" customFormat="1" ht="27.75" customHeight="1">
      <c r="A5" s="118"/>
      <c r="B5" s="309"/>
      <c r="C5" s="310"/>
      <c r="D5" s="310"/>
      <c r="E5" s="310"/>
      <c r="F5" s="310"/>
      <c r="G5" s="329" t="s">
        <v>357</v>
      </c>
      <c r="H5" s="325"/>
      <c r="I5" s="325"/>
      <c r="J5" s="325"/>
      <c r="K5" s="325"/>
      <c r="L5" s="325"/>
      <c r="M5" s="325"/>
      <c r="N5" s="325"/>
      <c r="O5" s="325"/>
      <c r="P5" s="330"/>
      <c r="Q5" s="325" t="s">
        <v>410</v>
      </c>
      <c r="R5" s="325"/>
      <c r="S5" s="325"/>
      <c r="T5" s="325"/>
      <c r="U5" s="325"/>
      <c r="V5" s="325"/>
      <c r="W5" s="325"/>
      <c r="X5" s="325"/>
      <c r="Y5" s="325"/>
      <c r="Z5" s="325"/>
      <c r="AA5" s="325"/>
      <c r="AB5" s="325"/>
      <c r="AC5" s="326"/>
    </row>
    <row r="6" spans="1:29" s="18" customFormat="1" ht="18.75" customHeight="1">
      <c r="A6" s="118"/>
      <c r="B6" s="311"/>
      <c r="C6" s="312"/>
      <c r="D6" s="312"/>
      <c r="E6" s="312"/>
      <c r="F6" s="312"/>
      <c r="G6" s="331" t="s">
        <v>360</v>
      </c>
      <c r="H6" s="332"/>
      <c r="I6" s="331" t="s">
        <v>365</v>
      </c>
      <c r="J6" s="332"/>
      <c r="K6" s="332"/>
      <c r="L6" s="333" t="s">
        <v>359</v>
      </c>
      <c r="M6" s="334"/>
      <c r="N6" s="334"/>
      <c r="O6" s="334"/>
      <c r="P6" s="335"/>
      <c r="Q6" s="327" t="s">
        <v>571</v>
      </c>
      <c r="R6" s="327"/>
      <c r="S6" s="327"/>
      <c r="T6" s="327"/>
      <c r="U6" s="327"/>
      <c r="V6" s="327"/>
      <c r="W6" s="327"/>
      <c r="X6" s="327"/>
      <c r="Y6" s="327"/>
      <c r="Z6" s="327"/>
      <c r="AA6" s="327"/>
      <c r="AB6" s="327"/>
      <c r="AC6" s="328"/>
    </row>
    <row r="7" spans="1:29" s="18" customFormat="1" ht="23.25" customHeight="1" thickBot="1">
      <c r="A7" s="118"/>
      <c r="B7" s="324" t="s">
        <v>605</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3"/>
    </row>
    <row r="8" spans="1:29" s="18" customFormat="1" ht="63.75" customHeight="1" thickBot="1">
      <c r="B8" s="342" t="s">
        <v>8</v>
      </c>
      <c r="C8" s="302" t="s">
        <v>290</v>
      </c>
      <c r="D8" s="302" t="s">
        <v>6</v>
      </c>
      <c r="E8" s="302" t="s">
        <v>9</v>
      </c>
      <c r="F8" s="302" t="s">
        <v>291</v>
      </c>
      <c r="G8" s="299" t="s">
        <v>13</v>
      </c>
      <c r="H8" s="300"/>
      <c r="I8" s="301"/>
      <c r="J8" s="302" t="s">
        <v>12</v>
      </c>
      <c r="K8" s="299" t="s">
        <v>17</v>
      </c>
      <c r="L8" s="300"/>
      <c r="M8" s="301"/>
      <c r="N8" s="299" t="s">
        <v>26</v>
      </c>
      <c r="O8" s="300"/>
      <c r="P8" s="300"/>
      <c r="Q8" s="300"/>
      <c r="R8" s="300"/>
      <c r="S8" s="300"/>
      <c r="T8" s="301"/>
      <c r="U8" s="112" t="s">
        <v>27</v>
      </c>
      <c r="V8" s="339" t="s">
        <v>292</v>
      </c>
      <c r="W8" s="340"/>
      <c r="X8" s="341"/>
      <c r="Y8" s="339" t="s">
        <v>2</v>
      </c>
      <c r="Z8" s="340"/>
      <c r="AA8" s="340"/>
      <c r="AB8" s="340"/>
      <c r="AC8" s="341"/>
    </row>
    <row r="9" spans="1:29" s="18" customFormat="1" ht="134.25" customHeight="1">
      <c r="B9" s="343"/>
      <c r="C9" s="344"/>
      <c r="D9" s="344"/>
      <c r="E9" s="344"/>
      <c r="F9" s="344"/>
      <c r="G9" s="140" t="s">
        <v>323</v>
      </c>
      <c r="H9" s="140" t="s">
        <v>14</v>
      </c>
      <c r="I9" s="140" t="s">
        <v>15</v>
      </c>
      <c r="J9" s="344"/>
      <c r="K9" s="140" t="s">
        <v>16</v>
      </c>
      <c r="L9" s="140" t="s">
        <v>18</v>
      </c>
      <c r="M9" s="103" t="s">
        <v>19</v>
      </c>
      <c r="N9" s="75" t="s">
        <v>21</v>
      </c>
      <c r="O9" s="104" t="s">
        <v>22</v>
      </c>
      <c r="P9" s="75" t="s">
        <v>20</v>
      </c>
      <c r="Q9" s="104" t="s">
        <v>23</v>
      </c>
      <c r="R9" s="75" t="s">
        <v>31</v>
      </c>
      <c r="S9" s="104" t="s">
        <v>24</v>
      </c>
      <c r="T9" s="75" t="s">
        <v>25</v>
      </c>
      <c r="U9" s="104" t="s">
        <v>28</v>
      </c>
      <c r="V9" s="75" t="s">
        <v>29</v>
      </c>
      <c r="W9" s="75" t="s">
        <v>30</v>
      </c>
      <c r="X9" s="75" t="s">
        <v>293</v>
      </c>
      <c r="Y9" s="76" t="s">
        <v>3</v>
      </c>
      <c r="Z9" s="76" t="s">
        <v>4</v>
      </c>
      <c r="AA9" s="76" t="s">
        <v>5</v>
      </c>
      <c r="AB9" s="76" t="s">
        <v>100</v>
      </c>
      <c r="AC9" s="76" t="s">
        <v>1</v>
      </c>
    </row>
    <row r="10" spans="1:29" s="18" customFormat="1" ht="75" customHeight="1">
      <c r="B10" s="350" t="s">
        <v>366</v>
      </c>
      <c r="C10" s="351" t="s">
        <v>423</v>
      </c>
      <c r="D10" s="288" t="s">
        <v>425</v>
      </c>
      <c r="E10" s="296" t="s">
        <v>426</v>
      </c>
      <c r="F10" s="352" t="s">
        <v>294</v>
      </c>
      <c r="G10" s="144" t="s">
        <v>99</v>
      </c>
      <c r="H10" s="144" t="s">
        <v>371</v>
      </c>
      <c r="I10" s="144" t="s">
        <v>92</v>
      </c>
      <c r="J10" s="92" t="s">
        <v>301</v>
      </c>
      <c r="K10" s="92" t="s">
        <v>295</v>
      </c>
      <c r="L10" s="92" t="s">
        <v>296</v>
      </c>
      <c r="M10" s="144" t="s">
        <v>297</v>
      </c>
      <c r="N10" s="144">
        <v>6</v>
      </c>
      <c r="O10" s="144">
        <v>2</v>
      </c>
      <c r="P10" s="105">
        <f t="shared" ref="P10:P24" si="0">N10*O10</f>
        <v>12</v>
      </c>
      <c r="Q10" s="121" t="s">
        <v>434</v>
      </c>
      <c r="R10" s="145">
        <v>25</v>
      </c>
      <c r="S10" s="145">
        <f t="shared" ref="S10:S22" si="1">P10*R10</f>
        <v>300</v>
      </c>
      <c r="T10" s="106" t="str">
        <f>IF(AND(S10&gt;149,S10&lt;501),"Nivel 2",IF(AND(S10&gt;599),"Nivel 1",IF(AND(S10&gt;39,S10&lt;121),"Nivel 3","Nivel 4")))</f>
        <v>Nivel 2</v>
      </c>
      <c r="U10" s="108" t="str">
        <f t="shared" ref="U10:U22" si="2">IF(AND(S10&gt;149,S10&lt;501),"No Aceptable o Aceptable con control específico",IF(AND(S10&gt;599),"No Aceptable",IF(AND(S10&gt;39,S10&lt;121),"Aceptable","Aceptable")))</f>
        <v>No Aceptable o Aceptable con control específico</v>
      </c>
      <c r="V10" s="144">
        <v>1</v>
      </c>
      <c r="W10" s="144" t="s">
        <v>335</v>
      </c>
      <c r="X10" s="144" t="s">
        <v>294</v>
      </c>
      <c r="Y10" s="144" t="s">
        <v>336</v>
      </c>
      <c r="Z10" s="144" t="s">
        <v>336</v>
      </c>
      <c r="AA10" s="144" t="s">
        <v>336</v>
      </c>
      <c r="AB10" s="366" t="s">
        <v>427</v>
      </c>
      <c r="AC10" s="369" t="s">
        <v>567</v>
      </c>
    </row>
    <row r="11" spans="1:29" s="18" customFormat="1" ht="58.5" customHeight="1">
      <c r="B11" s="350"/>
      <c r="C11" s="351"/>
      <c r="D11" s="288"/>
      <c r="E11" s="297"/>
      <c r="F11" s="352"/>
      <c r="G11" s="144" t="s">
        <v>298</v>
      </c>
      <c r="H11" s="144" t="s">
        <v>371</v>
      </c>
      <c r="I11" s="144" t="s">
        <v>92</v>
      </c>
      <c r="J11" s="144" t="s">
        <v>299</v>
      </c>
      <c r="K11" s="92" t="s">
        <v>295</v>
      </c>
      <c r="L11" s="92" t="s">
        <v>295</v>
      </c>
      <c r="M11" s="92" t="s">
        <v>300</v>
      </c>
      <c r="N11" s="144">
        <v>6</v>
      </c>
      <c r="O11" s="144">
        <v>2</v>
      </c>
      <c r="P11" s="105">
        <f t="shared" si="0"/>
        <v>12</v>
      </c>
      <c r="Q11" s="106" t="s">
        <v>434</v>
      </c>
      <c r="R11" s="145">
        <v>25</v>
      </c>
      <c r="S11" s="145">
        <f t="shared" si="1"/>
        <v>300</v>
      </c>
      <c r="T11" s="106" t="str">
        <f>IF(AND(S11&gt;149,S11&lt;501),"Nivel 2",IF(AND(S11&gt;599),"Nivel 1",IF(AND(S11&gt;39,S11&lt;121),"Nivel 3","Nivel 4")))</f>
        <v>Nivel 2</v>
      </c>
      <c r="U11" s="108" t="str">
        <f t="shared" si="2"/>
        <v>No Aceptable o Aceptable con control específico</v>
      </c>
      <c r="V11" s="144">
        <v>1</v>
      </c>
      <c r="W11" s="144" t="s">
        <v>338</v>
      </c>
      <c r="X11" s="144" t="s">
        <v>294</v>
      </c>
      <c r="Y11" s="144" t="s">
        <v>336</v>
      </c>
      <c r="Z11" s="144" t="s">
        <v>336</v>
      </c>
      <c r="AA11" s="144" t="s">
        <v>336</v>
      </c>
      <c r="AB11" s="367"/>
      <c r="AC11" s="370"/>
    </row>
    <row r="12" spans="1:29" s="18" customFormat="1" ht="58.5" customHeight="1">
      <c r="B12" s="350"/>
      <c r="C12" s="351"/>
      <c r="D12" s="288"/>
      <c r="E12" s="298"/>
      <c r="F12" s="352"/>
      <c r="G12" s="205" t="s">
        <v>564</v>
      </c>
      <c r="H12" s="205" t="s">
        <v>371</v>
      </c>
      <c r="I12" s="205" t="s">
        <v>92</v>
      </c>
      <c r="J12" s="205" t="s">
        <v>565</v>
      </c>
      <c r="K12" s="92" t="s">
        <v>295</v>
      </c>
      <c r="L12" s="92" t="s">
        <v>296</v>
      </c>
      <c r="M12" s="92" t="s">
        <v>300</v>
      </c>
      <c r="N12" s="205">
        <v>6</v>
      </c>
      <c r="O12" s="205">
        <v>2</v>
      </c>
      <c r="P12" s="105">
        <v>12</v>
      </c>
      <c r="Q12" s="106" t="s">
        <v>434</v>
      </c>
      <c r="R12" s="203">
        <v>25</v>
      </c>
      <c r="S12" s="203">
        <v>300</v>
      </c>
      <c r="T12" s="106" t="s">
        <v>433</v>
      </c>
      <c r="U12" s="108" t="s">
        <v>435</v>
      </c>
      <c r="V12" s="205">
        <v>1</v>
      </c>
      <c r="W12" s="205" t="s">
        <v>566</v>
      </c>
      <c r="X12" s="205" t="s">
        <v>294</v>
      </c>
      <c r="Y12" s="205" t="s">
        <v>336</v>
      </c>
      <c r="Z12" s="205" t="s">
        <v>336</v>
      </c>
      <c r="AA12" s="205" t="s">
        <v>336</v>
      </c>
      <c r="AB12" s="368"/>
      <c r="AC12" s="371"/>
    </row>
    <row r="13" spans="1:29" s="18" customFormat="1" ht="58.5" customHeight="1">
      <c r="B13" s="350"/>
      <c r="C13" s="351"/>
      <c r="D13" s="288"/>
      <c r="E13" s="288" t="s">
        <v>432</v>
      </c>
      <c r="F13" s="352"/>
      <c r="G13" s="144" t="s">
        <v>303</v>
      </c>
      <c r="H13" s="144" t="s">
        <v>330</v>
      </c>
      <c r="I13" s="144" t="s">
        <v>95</v>
      </c>
      <c r="J13" s="289" t="s">
        <v>304</v>
      </c>
      <c r="K13" s="92" t="s">
        <v>295</v>
      </c>
      <c r="L13" s="92" t="s">
        <v>295</v>
      </c>
      <c r="M13" s="144" t="s">
        <v>295</v>
      </c>
      <c r="N13" s="144">
        <v>6</v>
      </c>
      <c r="O13" s="144">
        <v>2</v>
      </c>
      <c r="P13" s="105">
        <f t="shared" si="0"/>
        <v>12</v>
      </c>
      <c r="Q13" s="106" t="s">
        <v>434</v>
      </c>
      <c r="R13" s="145">
        <v>10</v>
      </c>
      <c r="S13" s="145">
        <f t="shared" si="1"/>
        <v>120</v>
      </c>
      <c r="T13" s="106" t="str">
        <f>IF(AND(S13&gt;149,S13&lt;501),"Nivel 2",IF(AND(S13&gt;599),"Nivel 1",IF(AND(S13&gt;39,S13&lt;121),"Nivel 3","Nivel 4")))</f>
        <v>Nivel 3</v>
      </c>
      <c r="U13" s="107" t="str">
        <f t="shared" si="2"/>
        <v>Aceptable</v>
      </c>
      <c r="V13" s="144">
        <v>1</v>
      </c>
      <c r="W13" s="372" t="s">
        <v>344</v>
      </c>
      <c r="X13" s="372" t="s">
        <v>294</v>
      </c>
      <c r="Y13" s="372" t="s">
        <v>336</v>
      </c>
      <c r="Z13" s="372" t="s">
        <v>336</v>
      </c>
      <c r="AA13" s="372" t="s">
        <v>417</v>
      </c>
      <c r="AB13" s="289" t="s">
        <v>428</v>
      </c>
      <c r="AC13" s="365" t="s">
        <v>336</v>
      </c>
    </row>
    <row r="14" spans="1:29" s="18" customFormat="1" ht="58.5" customHeight="1">
      <c r="B14" s="350"/>
      <c r="C14" s="351"/>
      <c r="D14" s="288"/>
      <c r="E14" s="288"/>
      <c r="F14" s="352"/>
      <c r="G14" s="144" t="s">
        <v>305</v>
      </c>
      <c r="H14" s="144" t="s">
        <v>331</v>
      </c>
      <c r="I14" s="144" t="s">
        <v>95</v>
      </c>
      <c r="J14" s="289"/>
      <c r="K14" s="92" t="s">
        <v>295</v>
      </c>
      <c r="L14" s="92" t="s">
        <v>295</v>
      </c>
      <c r="M14" s="144" t="s">
        <v>312</v>
      </c>
      <c r="N14" s="144">
        <v>6</v>
      </c>
      <c r="O14" s="144">
        <v>2</v>
      </c>
      <c r="P14" s="105">
        <v>12</v>
      </c>
      <c r="Q14" s="106" t="s">
        <v>434</v>
      </c>
      <c r="R14" s="145">
        <v>10</v>
      </c>
      <c r="S14" s="145">
        <f t="shared" si="1"/>
        <v>120</v>
      </c>
      <c r="T14" s="106" t="str">
        <f t="shared" ref="T14:T22" si="3">IF(AND(S14&gt;149,S14&lt;501),"Nivel 2",IF(AND(S14&gt;599),"Nivel 1",IF(AND(S14&gt;39,S14&lt;121),"Nivel 3","Nivel 4")))</f>
        <v>Nivel 3</v>
      </c>
      <c r="U14" s="107" t="str">
        <f t="shared" si="2"/>
        <v>Aceptable</v>
      </c>
      <c r="V14" s="144">
        <v>1</v>
      </c>
      <c r="W14" s="372"/>
      <c r="X14" s="372"/>
      <c r="Y14" s="372"/>
      <c r="Z14" s="372"/>
      <c r="AA14" s="372"/>
      <c r="AB14" s="289"/>
      <c r="AC14" s="365"/>
    </row>
    <row r="15" spans="1:29" s="18" customFormat="1" ht="58.5" customHeight="1">
      <c r="B15" s="350"/>
      <c r="C15" s="351"/>
      <c r="D15" s="288"/>
      <c r="E15" s="380" t="s">
        <v>373</v>
      </c>
      <c r="F15" s="352"/>
      <c r="G15" s="144" t="s">
        <v>306</v>
      </c>
      <c r="H15" s="144" t="s">
        <v>332</v>
      </c>
      <c r="I15" s="144" t="s">
        <v>95</v>
      </c>
      <c r="J15" s="289"/>
      <c r="K15" s="92" t="s">
        <v>310</v>
      </c>
      <c r="L15" s="92" t="s">
        <v>295</v>
      </c>
      <c r="M15" s="92" t="s">
        <v>311</v>
      </c>
      <c r="N15" s="144">
        <v>6</v>
      </c>
      <c r="O15" s="144">
        <v>2</v>
      </c>
      <c r="P15" s="105">
        <f t="shared" si="0"/>
        <v>12</v>
      </c>
      <c r="Q15" s="106" t="s">
        <v>434</v>
      </c>
      <c r="R15" s="145">
        <v>10</v>
      </c>
      <c r="S15" s="145">
        <f t="shared" si="1"/>
        <v>120</v>
      </c>
      <c r="T15" s="106" t="str">
        <f t="shared" si="3"/>
        <v>Nivel 3</v>
      </c>
      <c r="U15" s="107" t="str">
        <f t="shared" si="2"/>
        <v>Aceptable</v>
      </c>
      <c r="V15" s="144">
        <v>1</v>
      </c>
      <c r="W15" s="372"/>
      <c r="X15" s="372"/>
      <c r="Y15" s="372"/>
      <c r="Z15" s="372"/>
      <c r="AA15" s="372"/>
      <c r="AB15" s="289"/>
      <c r="AC15" s="365"/>
    </row>
    <row r="16" spans="1:29" s="18" customFormat="1" ht="58.5" customHeight="1">
      <c r="B16" s="350"/>
      <c r="C16" s="351"/>
      <c r="D16" s="288"/>
      <c r="E16" s="380"/>
      <c r="F16" s="352"/>
      <c r="G16" s="144" t="s">
        <v>307</v>
      </c>
      <c r="H16" s="144" t="s">
        <v>333</v>
      </c>
      <c r="I16" s="144" t="s">
        <v>95</v>
      </c>
      <c r="J16" s="289"/>
      <c r="K16" s="92" t="s">
        <v>295</v>
      </c>
      <c r="L16" s="92" t="s">
        <v>295</v>
      </c>
      <c r="M16" s="92" t="s">
        <v>369</v>
      </c>
      <c r="N16" s="144">
        <v>6</v>
      </c>
      <c r="O16" s="144">
        <v>2</v>
      </c>
      <c r="P16" s="105">
        <f t="shared" si="0"/>
        <v>12</v>
      </c>
      <c r="Q16" s="106" t="s">
        <v>434</v>
      </c>
      <c r="R16" s="145">
        <v>10</v>
      </c>
      <c r="S16" s="145">
        <f t="shared" si="1"/>
        <v>120</v>
      </c>
      <c r="T16" s="106" t="str">
        <f t="shared" si="3"/>
        <v>Nivel 3</v>
      </c>
      <c r="U16" s="107" t="str">
        <f t="shared" si="2"/>
        <v>Aceptable</v>
      </c>
      <c r="V16" s="144">
        <v>1</v>
      </c>
      <c r="W16" s="372"/>
      <c r="X16" s="372"/>
      <c r="Y16" s="372"/>
      <c r="Z16" s="372"/>
      <c r="AA16" s="372"/>
      <c r="AB16" s="289"/>
      <c r="AC16" s="365"/>
    </row>
    <row r="17" spans="2:29" s="18" customFormat="1" ht="58.5" customHeight="1">
      <c r="B17" s="350"/>
      <c r="C17" s="351"/>
      <c r="D17" s="288"/>
      <c r="E17" s="380"/>
      <c r="F17" s="352"/>
      <c r="G17" s="144" t="s">
        <v>308</v>
      </c>
      <c r="H17" s="144" t="s">
        <v>370</v>
      </c>
      <c r="I17" s="144" t="s">
        <v>95</v>
      </c>
      <c r="J17" s="289"/>
      <c r="K17" s="92" t="s">
        <v>295</v>
      </c>
      <c r="L17" s="92" t="s">
        <v>295</v>
      </c>
      <c r="M17" s="92" t="s">
        <v>309</v>
      </c>
      <c r="N17" s="144">
        <v>6</v>
      </c>
      <c r="O17" s="144">
        <v>2</v>
      </c>
      <c r="P17" s="105">
        <f t="shared" si="0"/>
        <v>12</v>
      </c>
      <c r="Q17" s="106" t="s">
        <v>434</v>
      </c>
      <c r="R17" s="145">
        <v>10</v>
      </c>
      <c r="S17" s="145">
        <f t="shared" si="1"/>
        <v>120</v>
      </c>
      <c r="T17" s="189" t="str">
        <f t="shared" si="3"/>
        <v>Nivel 3</v>
      </c>
      <c r="U17" s="107" t="str">
        <f t="shared" si="2"/>
        <v>Aceptable</v>
      </c>
      <c r="V17" s="144">
        <v>1</v>
      </c>
      <c r="W17" s="372"/>
      <c r="X17" s="372"/>
      <c r="Y17" s="372"/>
      <c r="Z17" s="372"/>
      <c r="AA17" s="372"/>
      <c r="AB17" s="289"/>
      <c r="AC17" s="365"/>
    </row>
    <row r="18" spans="2:29" s="18" customFormat="1" ht="58.5" customHeight="1">
      <c r="B18" s="350"/>
      <c r="C18" s="351"/>
      <c r="D18" s="288"/>
      <c r="E18" s="296" t="s">
        <v>372</v>
      </c>
      <c r="F18" s="352"/>
      <c r="G18" s="171" t="s">
        <v>474</v>
      </c>
      <c r="H18" s="170" t="s">
        <v>534</v>
      </c>
      <c r="I18" s="171" t="s">
        <v>96</v>
      </c>
      <c r="J18" s="168" t="s">
        <v>314</v>
      </c>
      <c r="K18" s="171" t="s">
        <v>535</v>
      </c>
      <c r="L18" s="171" t="s">
        <v>295</v>
      </c>
      <c r="M18" s="171" t="s">
        <v>315</v>
      </c>
      <c r="N18" s="171">
        <v>6</v>
      </c>
      <c r="O18" s="171">
        <v>2</v>
      </c>
      <c r="P18" s="105">
        <f t="shared" si="0"/>
        <v>12</v>
      </c>
      <c r="Q18" s="188" t="s">
        <v>434</v>
      </c>
      <c r="R18" s="169">
        <v>10</v>
      </c>
      <c r="S18" s="169">
        <f t="shared" si="1"/>
        <v>120</v>
      </c>
      <c r="T18" s="106" t="str">
        <f t="shared" si="3"/>
        <v>Nivel 3</v>
      </c>
      <c r="U18" s="107" t="str">
        <f t="shared" si="2"/>
        <v>Aceptable</v>
      </c>
      <c r="V18" s="171">
        <v>1</v>
      </c>
      <c r="W18" s="173" t="s">
        <v>346</v>
      </c>
      <c r="X18" s="171" t="s">
        <v>340</v>
      </c>
      <c r="Y18" s="171"/>
      <c r="Z18" s="171" t="s">
        <v>336</v>
      </c>
      <c r="AA18" s="171" t="s">
        <v>429</v>
      </c>
      <c r="AB18" s="378" t="s">
        <v>348</v>
      </c>
      <c r="AC18" s="172" t="s">
        <v>336</v>
      </c>
    </row>
    <row r="19" spans="2:29" s="18" customFormat="1" ht="76.5" customHeight="1">
      <c r="B19" s="350"/>
      <c r="C19" s="351"/>
      <c r="D19" s="288"/>
      <c r="E19" s="297"/>
      <c r="F19" s="352"/>
      <c r="G19" s="144" t="s">
        <v>313</v>
      </c>
      <c r="H19" s="120" t="s">
        <v>639</v>
      </c>
      <c r="I19" s="144" t="s">
        <v>96</v>
      </c>
      <c r="J19" s="144" t="s">
        <v>314</v>
      </c>
      <c r="K19" s="110" t="s">
        <v>295</v>
      </c>
      <c r="L19" s="110" t="s">
        <v>295</v>
      </c>
      <c r="M19" s="144" t="s">
        <v>315</v>
      </c>
      <c r="N19" s="144">
        <v>6</v>
      </c>
      <c r="O19" s="144">
        <v>3</v>
      </c>
      <c r="P19" s="105">
        <f t="shared" si="0"/>
        <v>18</v>
      </c>
      <c r="Q19" s="106" t="str">
        <f t="shared" ref="Q19" si="4">IF(AND(P19&gt;9,P19&lt;21),"ALTO",IF(AND(P19&gt;23),"MUY ALTO",IF(AND(P19&gt;5,P19&lt;9),"MEDIO","BAJO")))</f>
        <v>ALTO</v>
      </c>
      <c r="R19" s="145">
        <v>10</v>
      </c>
      <c r="S19" s="145">
        <f t="shared" si="1"/>
        <v>180</v>
      </c>
      <c r="T19" s="106" t="str">
        <f t="shared" si="3"/>
        <v>Nivel 2</v>
      </c>
      <c r="U19" s="108" t="str">
        <f t="shared" si="2"/>
        <v>No Aceptable o Aceptable con control específico</v>
      </c>
      <c r="V19" s="144">
        <v>1</v>
      </c>
      <c r="W19" s="144" t="s">
        <v>346</v>
      </c>
      <c r="X19" s="144" t="s">
        <v>294</v>
      </c>
      <c r="Y19" s="144"/>
      <c r="Z19" s="144"/>
      <c r="AA19" s="144" t="s">
        <v>429</v>
      </c>
      <c r="AB19" s="379"/>
      <c r="AC19" s="149" t="s">
        <v>336</v>
      </c>
    </row>
    <row r="20" spans="2:29" s="18" customFormat="1" ht="75" customHeight="1">
      <c r="B20" s="350"/>
      <c r="C20" s="351"/>
      <c r="D20" s="288"/>
      <c r="E20" s="297"/>
      <c r="F20" s="352"/>
      <c r="G20" s="185" t="s">
        <v>321</v>
      </c>
      <c r="H20" s="184" t="s">
        <v>515</v>
      </c>
      <c r="I20" s="185" t="s">
        <v>98</v>
      </c>
      <c r="J20" s="185" t="s">
        <v>328</v>
      </c>
      <c r="K20" s="110" t="s">
        <v>516</v>
      </c>
      <c r="L20" s="110" t="s">
        <v>295</v>
      </c>
      <c r="M20" s="110" t="s">
        <v>295</v>
      </c>
      <c r="N20" s="185">
        <v>6</v>
      </c>
      <c r="O20" s="185">
        <v>2</v>
      </c>
      <c r="P20" s="105">
        <f t="shared" si="0"/>
        <v>12</v>
      </c>
      <c r="Q20" s="106" t="s">
        <v>434</v>
      </c>
      <c r="R20" s="182">
        <v>10</v>
      </c>
      <c r="S20" s="182">
        <f t="shared" si="1"/>
        <v>120</v>
      </c>
      <c r="T20" s="106" t="str">
        <f t="shared" si="3"/>
        <v>Nivel 3</v>
      </c>
      <c r="U20" s="107" t="str">
        <f t="shared" si="2"/>
        <v>Aceptable</v>
      </c>
      <c r="V20" s="185">
        <v>1</v>
      </c>
      <c r="W20" s="100" t="s">
        <v>349</v>
      </c>
      <c r="X20" s="60" t="s">
        <v>340</v>
      </c>
      <c r="Y20" s="186"/>
      <c r="Z20" s="60"/>
      <c r="AA20" s="186" t="s">
        <v>508</v>
      </c>
      <c r="AB20" s="378" t="s">
        <v>632</v>
      </c>
      <c r="AC20" s="183" t="s">
        <v>336</v>
      </c>
    </row>
    <row r="21" spans="2:29" s="18" customFormat="1" ht="75" customHeight="1">
      <c r="B21" s="350"/>
      <c r="C21" s="351"/>
      <c r="D21" s="288"/>
      <c r="E21" s="298"/>
      <c r="F21" s="352"/>
      <c r="G21" s="240" t="s">
        <v>321</v>
      </c>
      <c r="H21" s="240" t="s">
        <v>608</v>
      </c>
      <c r="I21" s="240" t="s">
        <v>98</v>
      </c>
      <c r="J21" s="240" t="s">
        <v>328</v>
      </c>
      <c r="K21" s="110" t="s">
        <v>295</v>
      </c>
      <c r="L21" s="110" t="s">
        <v>295</v>
      </c>
      <c r="M21" s="240" t="s">
        <v>367</v>
      </c>
      <c r="N21" s="240">
        <v>6</v>
      </c>
      <c r="O21" s="240">
        <v>3</v>
      </c>
      <c r="P21" s="105">
        <f t="shared" ref="P21" si="5">N21*O21</f>
        <v>18</v>
      </c>
      <c r="Q21" s="106" t="s">
        <v>434</v>
      </c>
      <c r="R21" s="238">
        <v>10</v>
      </c>
      <c r="S21" s="238">
        <f t="shared" ref="S21" si="6">P21*R21</f>
        <v>180</v>
      </c>
      <c r="T21" s="111" t="str">
        <f t="shared" ref="T21" si="7">IF(AND(S21&gt;149,S21&lt;501),"Nivel 2",IF(AND(S21&gt;599),"Nivel 1",IF(AND(S21&gt;39,S21&lt;121),"Nivel 3","Nivel 4")))</f>
        <v>Nivel 2</v>
      </c>
      <c r="U21" s="108" t="str">
        <f t="shared" ref="U21" si="8">IF(AND(S21&gt;149,S21&lt;501),"No Aceptable o Aceptable con control específico",IF(AND(S21&gt;599),"No Aceptable",IF(AND(S21&gt;39,S21&lt;121),"Aceptable","Aceptable")))</f>
        <v>No Aceptable o Aceptable con control específico</v>
      </c>
      <c r="V21" s="240">
        <v>1</v>
      </c>
      <c r="W21" s="240" t="s">
        <v>349</v>
      </c>
      <c r="X21" s="240" t="s">
        <v>340</v>
      </c>
      <c r="Y21" s="240"/>
      <c r="Z21" s="240"/>
      <c r="AA21" s="240"/>
      <c r="AB21" s="379"/>
      <c r="AC21" s="239" t="s">
        <v>336</v>
      </c>
    </row>
    <row r="22" spans="2:29" s="18" customFormat="1" ht="96.75" customHeight="1">
      <c r="B22" s="350"/>
      <c r="C22" s="351"/>
      <c r="D22" s="288"/>
      <c r="E22" s="296" t="s">
        <v>374</v>
      </c>
      <c r="F22" s="352"/>
      <c r="G22" s="185" t="s">
        <v>436</v>
      </c>
      <c r="H22" s="184" t="s">
        <v>606</v>
      </c>
      <c r="I22" s="185" t="s">
        <v>98</v>
      </c>
      <c r="J22" s="185" t="s">
        <v>536</v>
      </c>
      <c r="K22" s="110" t="s">
        <v>537</v>
      </c>
      <c r="L22" s="110" t="s">
        <v>295</v>
      </c>
      <c r="M22" s="110" t="s">
        <v>295</v>
      </c>
      <c r="N22" s="185">
        <v>6</v>
      </c>
      <c r="O22" s="185">
        <v>2</v>
      </c>
      <c r="P22" s="105">
        <f t="shared" si="0"/>
        <v>12</v>
      </c>
      <c r="Q22" s="106" t="s">
        <v>434</v>
      </c>
      <c r="R22" s="182">
        <v>25</v>
      </c>
      <c r="S22" s="182">
        <f t="shared" si="1"/>
        <v>300</v>
      </c>
      <c r="T22" s="106" t="str">
        <f t="shared" si="3"/>
        <v>Nivel 2</v>
      </c>
      <c r="U22" s="108" t="str">
        <f t="shared" si="2"/>
        <v>No Aceptable o Aceptable con control específico</v>
      </c>
      <c r="V22" s="185">
        <v>1</v>
      </c>
      <c r="W22" s="180" t="s">
        <v>607</v>
      </c>
      <c r="X22" s="185" t="s">
        <v>294</v>
      </c>
      <c r="Y22" s="185"/>
      <c r="Z22" s="185"/>
      <c r="AA22" s="185" t="s">
        <v>505</v>
      </c>
      <c r="AB22" s="241" t="s">
        <v>634</v>
      </c>
      <c r="AC22" s="183" t="s">
        <v>336</v>
      </c>
    </row>
    <row r="23" spans="2:29" s="18" customFormat="1" ht="90.75" customHeight="1">
      <c r="B23" s="350"/>
      <c r="C23" s="351"/>
      <c r="D23" s="288"/>
      <c r="E23" s="297"/>
      <c r="F23" s="352"/>
      <c r="G23" s="206" t="s">
        <v>554</v>
      </c>
      <c r="H23" s="205" t="s">
        <v>555</v>
      </c>
      <c r="I23" s="205" t="s">
        <v>556</v>
      </c>
      <c r="J23" s="206" t="s">
        <v>557</v>
      </c>
      <c r="K23" s="63" t="s">
        <v>295</v>
      </c>
      <c r="L23" s="63" t="s">
        <v>295</v>
      </c>
      <c r="M23" s="63" t="s">
        <v>558</v>
      </c>
      <c r="N23" s="60">
        <v>6</v>
      </c>
      <c r="O23" s="206">
        <v>1</v>
      </c>
      <c r="P23" s="71">
        <f t="shared" si="0"/>
        <v>6</v>
      </c>
      <c r="Q23" s="72" t="s">
        <v>434</v>
      </c>
      <c r="R23" s="62">
        <v>100</v>
      </c>
      <c r="S23" s="64">
        <f t="shared" ref="S23:S24" si="9">P23*R23</f>
        <v>600</v>
      </c>
      <c r="T23" s="101" t="s">
        <v>559</v>
      </c>
      <c r="U23" s="214" t="str">
        <f t="shared" ref="U23:U24" si="10">IF(AND(S23&gt;149,S23&lt;501),"No Aceptable o Aceptable con control específico",IF(AND(S23&gt;599),"No Aceptable",IF(AND(S23&gt;39,S23&lt;121),"Aceptable","Aceptable")))</f>
        <v>No Aceptable</v>
      </c>
      <c r="V23" s="204">
        <v>1</v>
      </c>
      <c r="W23" s="100" t="s">
        <v>557</v>
      </c>
      <c r="X23" s="60" t="s">
        <v>294</v>
      </c>
      <c r="Y23" s="206" t="s">
        <v>336</v>
      </c>
      <c r="Z23" s="60" t="s">
        <v>336</v>
      </c>
      <c r="AA23" s="206" t="s">
        <v>560</v>
      </c>
      <c r="AB23" s="213" t="s">
        <v>561</v>
      </c>
      <c r="AC23" s="60" t="s">
        <v>336</v>
      </c>
    </row>
    <row r="24" spans="2:29" s="18" customFormat="1" ht="67.5" customHeight="1">
      <c r="B24" s="350"/>
      <c r="C24" s="351"/>
      <c r="D24" s="288"/>
      <c r="E24" s="298"/>
      <c r="F24" s="352"/>
      <c r="G24" s="230" t="s">
        <v>322</v>
      </c>
      <c r="H24" s="229" t="s">
        <v>326</v>
      </c>
      <c r="I24" s="229" t="s">
        <v>98</v>
      </c>
      <c r="J24" s="230" t="s">
        <v>327</v>
      </c>
      <c r="K24" s="63" t="s">
        <v>295</v>
      </c>
      <c r="L24" s="63" t="s">
        <v>295</v>
      </c>
      <c r="M24" s="63" t="s">
        <v>295</v>
      </c>
      <c r="N24" s="60">
        <v>2</v>
      </c>
      <c r="O24" s="230">
        <v>2</v>
      </c>
      <c r="P24" s="71">
        <f t="shared" si="0"/>
        <v>4</v>
      </c>
      <c r="Q24" s="72" t="str">
        <f t="shared" ref="Q24" si="11">IF(AND(P24&gt;9,P24&lt;21),"ALTO",IF(AND(P24&gt;23),"MUY ALTO",IF(AND(P24&gt;5,P24&lt;9),"MEDIO","BAJO")))</f>
        <v>BAJO</v>
      </c>
      <c r="R24" s="62">
        <v>10</v>
      </c>
      <c r="S24" s="64">
        <f t="shared" si="9"/>
        <v>40</v>
      </c>
      <c r="T24" s="102" t="str">
        <f t="shared" ref="T24" si="12">IF(AND(S24&gt;149,S24&lt;501),"Nivel 2",IF(AND(S24&gt;599),"Nivel 1",IF(AND(S24&gt;39,S24&lt;121),"Nivel 3","Nivel 4")))</f>
        <v>Nivel 3</v>
      </c>
      <c r="U24" s="96" t="str">
        <f t="shared" si="10"/>
        <v>Aceptable</v>
      </c>
      <c r="V24" s="225">
        <v>1</v>
      </c>
      <c r="W24" s="65" t="s">
        <v>350</v>
      </c>
      <c r="X24" s="60" t="s">
        <v>340</v>
      </c>
      <c r="Y24" s="230" t="s">
        <v>336</v>
      </c>
      <c r="Z24" s="60" t="s">
        <v>336</v>
      </c>
      <c r="AA24" s="230"/>
      <c r="AB24" s="99" t="s">
        <v>633</v>
      </c>
      <c r="AC24" s="60" t="s">
        <v>336</v>
      </c>
    </row>
    <row r="25" spans="2:29" ht="13.5" thickBot="1">
      <c r="B25" s="119"/>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66"/>
      <c r="AC25" s="150"/>
    </row>
    <row r="26" spans="2:29" s="18" customFormat="1" ht="38.25" customHeight="1" thickBot="1">
      <c r="B26" s="353" t="s">
        <v>329</v>
      </c>
      <c r="C26" s="354"/>
      <c r="D26" s="354"/>
      <c r="E26" s="355"/>
      <c r="F26" s="345" t="s">
        <v>366</v>
      </c>
      <c r="G26" s="346"/>
      <c r="H26" s="346"/>
      <c r="I26" s="346"/>
      <c r="J26" s="346"/>
      <c r="K26" s="346"/>
      <c r="L26" s="346"/>
      <c r="M26" s="346"/>
      <c r="N26" s="346"/>
      <c r="O26" s="346"/>
      <c r="P26" s="346"/>
      <c r="Q26" s="346"/>
      <c r="R26" s="346"/>
      <c r="S26" s="346"/>
      <c r="T26" s="347"/>
      <c r="U26" s="348" t="s">
        <v>287</v>
      </c>
      <c r="V26" s="349"/>
      <c r="W26" s="336"/>
      <c r="X26" s="337"/>
      <c r="Y26" s="337"/>
      <c r="Z26" s="337"/>
      <c r="AA26" s="337"/>
      <c r="AB26" s="337"/>
      <c r="AC26" s="338"/>
    </row>
    <row r="27" spans="2:29">
      <c r="AB27" s="66"/>
    </row>
  </sheetData>
  <mergeCells count="47">
    <mergeCell ref="B7:AC7"/>
    <mergeCell ref="AB10:AB12"/>
    <mergeCell ref="AC10:AC12"/>
    <mergeCell ref="E10:E12"/>
    <mergeCell ref="X13:X17"/>
    <mergeCell ref="B2:F6"/>
    <mergeCell ref="G2:AC3"/>
    <mergeCell ref="G4:P4"/>
    <mergeCell ref="Q4:AC4"/>
    <mergeCell ref="G5:P5"/>
    <mergeCell ref="Q5:AC5"/>
    <mergeCell ref="G6:H6"/>
    <mergeCell ref="I6:K6"/>
    <mergeCell ref="L6:P6"/>
    <mergeCell ref="Q6:AC6"/>
    <mergeCell ref="B26:E26"/>
    <mergeCell ref="F26:T26"/>
    <mergeCell ref="U26:V26"/>
    <mergeCell ref="W26:AC26"/>
    <mergeCell ref="B10:B24"/>
    <mergeCell ref="C10:C24"/>
    <mergeCell ref="D10:D24"/>
    <mergeCell ref="F10:F24"/>
    <mergeCell ref="J13:J17"/>
    <mergeCell ref="AC13:AC17"/>
    <mergeCell ref="W13:W17"/>
    <mergeCell ref="AB13:AB17"/>
    <mergeCell ref="E13:E14"/>
    <mergeCell ref="E15:E17"/>
    <mergeCell ref="E22:E24"/>
    <mergeCell ref="E18:E21"/>
    <mergeCell ref="AB20:AB21"/>
    <mergeCell ref="B8:B9"/>
    <mergeCell ref="C8:C9"/>
    <mergeCell ref="D8:D9"/>
    <mergeCell ref="E8:E9"/>
    <mergeCell ref="Z13:Z17"/>
    <mergeCell ref="AA13:AA17"/>
    <mergeCell ref="F8:F9"/>
    <mergeCell ref="G8:I8"/>
    <mergeCell ref="J8:J9"/>
    <mergeCell ref="K8:M8"/>
    <mergeCell ref="N8:T8"/>
    <mergeCell ref="AB18:AB19"/>
    <mergeCell ref="V8:X8"/>
    <mergeCell ref="Y8:AC8"/>
    <mergeCell ref="Y13:Y17"/>
  </mergeCells>
  <conditionalFormatting sqref="Q10:Q11 Q19:Q20 Q13:Q17 Q22">
    <cfRule type="containsText" dxfId="139" priority="85" operator="containsText" text="MUY ALTO">
      <formula>NOT(ISERROR(SEARCH("MUY ALTO",Q10)))</formula>
    </cfRule>
    <cfRule type="containsText" dxfId="138" priority="86" operator="containsText" text="ALTO">
      <formula>NOT(ISERROR(SEARCH("ALTO",Q10)))</formula>
    </cfRule>
    <cfRule type="containsText" dxfId="137" priority="87" operator="containsText" text="MEDIO">
      <formula>NOT(ISERROR(SEARCH("MEDIO",Q10)))</formula>
    </cfRule>
    <cfRule type="containsText" dxfId="136" priority="88" operator="containsText" text="BAJO">
      <formula>NOT(ISERROR(SEARCH("BAJO",Q10)))</formula>
    </cfRule>
  </conditionalFormatting>
  <conditionalFormatting sqref="T10:T11 T19:T20 T13:T17 T22">
    <cfRule type="containsText" dxfId="135" priority="78" operator="containsText" text="Nivel 3">
      <formula>NOT(ISERROR(SEARCH("Nivel 3",T10)))</formula>
    </cfRule>
    <cfRule type="containsText" dxfId="134" priority="79" operator="containsText" text="Nivel 2">
      <formula>NOT(ISERROR(SEARCH("Nivel 2",T10)))</formula>
    </cfRule>
    <cfRule type="containsText" dxfId="133" priority="80" operator="containsText" text="Nivel 4">
      <formula>NOT(ISERROR(SEARCH("Nivel 4",T10)))</formula>
    </cfRule>
    <cfRule type="containsText" priority="81" operator="containsText" text="Nivel 4">
      <formula>NOT(ISERROR(SEARCH("Nivel 4",T10)))</formula>
    </cfRule>
    <cfRule type="containsText" dxfId="132" priority="82" operator="containsText" text="Nivel 3">
      <formula>NOT(ISERROR(SEARCH("Nivel 3",T10)))</formula>
    </cfRule>
    <cfRule type="containsText" dxfId="131" priority="83" operator="containsText" text="Nivel 3">
      <formula>NOT(ISERROR(SEARCH("Nivel 3",T10)))</formula>
    </cfRule>
    <cfRule type="containsText" dxfId="130" priority="84" operator="containsText" text="Nivel 1">
      <formula>NOT(ISERROR(SEARCH("Nivel 1",T10)))</formula>
    </cfRule>
  </conditionalFormatting>
  <conditionalFormatting sqref="Q18">
    <cfRule type="containsText" dxfId="129" priority="63" operator="containsText" text="MUY ALTO">
      <formula>NOT(ISERROR(SEARCH("MUY ALTO",Q18)))</formula>
    </cfRule>
    <cfRule type="containsText" dxfId="128" priority="64" operator="containsText" text="ALTO">
      <formula>NOT(ISERROR(SEARCH("ALTO",Q18)))</formula>
    </cfRule>
    <cfRule type="containsText" dxfId="127" priority="65" operator="containsText" text="MEDIO">
      <formula>NOT(ISERROR(SEARCH("MEDIO",Q18)))</formula>
    </cfRule>
    <cfRule type="containsText" dxfId="126" priority="66" operator="containsText" text="BAJO">
      <formula>NOT(ISERROR(SEARCH("BAJO",Q18)))</formula>
    </cfRule>
  </conditionalFormatting>
  <conditionalFormatting sqref="T18">
    <cfRule type="containsText" dxfId="125" priority="56" operator="containsText" text="Nivel 3">
      <formula>NOT(ISERROR(SEARCH("Nivel 3",T18)))</formula>
    </cfRule>
    <cfRule type="containsText" dxfId="124" priority="57" operator="containsText" text="Nivel 2">
      <formula>NOT(ISERROR(SEARCH("Nivel 2",T18)))</formula>
    </cfRule>
    <cfRule type="containsText" dxfId="123" priority="58" operator="containsText" text="Nivel 4">
      <formula>NOT(ISERROR(SEARCH("Nivel 4",T18)))</formula>
    </cfRule>
    <cfRule type="containsText" priority="59" operator="containsText" text="Nivel 4">
      <formula>NOT(ISERROR(SEARCH("Nivel 4",T18)))</formula>
    </cfRule>
    <cfRule type="containsText" dxfId="122" priority="60" operator="containsText" text="Nivel 3">
      <formula>NOT(ISERROR(SEARCH("Nivel 3",T18)))</formula>
    </cfRule>
    <cfRule type="containsText" dxfId="121" priority="61" operator="containsText" text="Nivel 3">
      <formula>NOT(ISERROR(SEARCH("Nivel 3",T18)))</formula>
    </cfRule>
    <cfRule type="containsText" dxfId="120" priority="62" operator="containsText" text="Nivel 1">
      <formula>NOT(ISERROR(SEARCH("Nivel 1",T18)))</formula>
    </cfRule>
  </conditionalFormatting>
  <conditionalFormatting sqref="Q23">
    <cfRule type="containsText" dxfId="119" priority="41" operator="containsText" text="MUY ALTO">
      <formula>NOT(ISERROR(SEARCH("MUY ALTO",Q23)))</formula>
    </cfRule>
    <cfRule type="containsText" dxfId="118" priority="42" operator="containsText" text="ALTO">
      <formula>NOT(ISERROR(SEARCH("ALTO",Q23)))</formula>
    </cfRule>
    <cfRule type="containsText" dxfId="117" priority="43" operator="containsText" text="MEDIO">
      <formula>NOT(ISERROR(SEARCH("MEDIO",Q23)))</formula>
    </cfRule>
    <cfRule type="containsText" dxfId="116" priority="44" operator="containsText" text="BAJO">
      <formula>NOT(ISERROR(SEARCH("BAJO",Q23)))</formula>
    </cfRule>
  </conditionalFormatting>
  <conditionalFormatting sqref="T23">
    <cfRule type="containsText" dxfId="115" priority="34" operator="containsText" text="Nivel 3">
      <formula>NOT(ISERROR(SEARCH("Nivel 3",T23)))</formula>
    </cfRule>
    <cfRule type="containsText" dxfId="114" priority="35" operator="containsText" text="Nivel 2">
      <formula>NOT(ISERROR(SEARCH("Nivel 2",T23)))</formula>
    </cfRule>
    <cfRule type="containsText" dxfId="113" priority="36" operator="containsText" text="Nivel 4">
      <formula>NOT(ISERROR(SEARCH("Nivel 4",T23)))</formula>
    </cfRule>
    <cfRule type="containsText" priority="37" operator="containsText" text="Nivel 4">
      <formula>NOT(ISERROR(SEARCH("Nivel 4",T23)))</formula>
    </cfRule>
    <cfRule type="containsText" dxfId="112" priority="38" operator="containsText" text="Nivel 3">
      <formula>NOT(ISERROR(SEARCH("Nivel 3",T23)))</formula>
    </cfRule>
    <cfRule type="containsText" dxfId="111" priority="39" operator="containsText" text="Nivel 3">
      <formula>NOT(ISERROR(SEARCH("Nivel 3",T23)))</formula>
    </cfRule>
    <cfRule type="containsText" dxfId="110" priority="40" operator="containsText" text="Nivel 1">
      <formula>NOT(ISERROR(SEARCH("Nivel 1",T23)))</formula>
    </cfRule>
  </conditionalFormatting>
  <conditionalFormatting sqref="Q12">
    <cfRule type="containsText" dxfId="109" priority="30" operator="containsText" text="MUY ALTO">
      <formula>NOT(ISERROR(SEARCH("MUY ALTO",Q12)))</formula>
    </cfRule>
    <cfRule type="containsText" dxfId="108" priority="31" operator="containsText" text="ALTO">
      <formula>NOT(ISERROR(SEARCH("ALTO",Q12)))</formula>
    </cfRule>
    <cfRule type="containsText" dxfId="107" priority="32" operator="containsText" text="MEDIO">
      <formula>NOT(ISERROR(SEARCH("MEDIO",Q12)))</formula>
    </cfRule>
    <cfRule type="containsText" dxfId="106" priority="33" operator="containsText" text="BAJO">
      <formula>NOT(ISERROR(SEARCH("BAJO",Q12)))</formula>
    </cfRule>
  </conditionalFormatting>
  <conditionalFormatting sqref="T12">
    <cfRule type="containsText" dxfId="105" priority="23" operator="containsText" text="Nivel 3">
      <formula>NOT(ISERROR(SEARCH("Nivel 3",T12)))</formula>
    </cfRule>
    <cfRule type="containsText" dxfId="104" priority="24" operator="containsText" text="Nivel 2">
      <formula>NOT(ISERROR(SEARCH("Nivel 2",T12)))</formula>
    </cfRule>
    <cfRule type="containsText" dxfId="103" priority="25" operator="containsText" text="Nivel 4">
      <formula>NOT(ISERROR(SEARCH("Nivel 4",T12)))</formula>
    </cfRule>
    <cfRule type="containsText" priority="26" operator="containsText" text="Nivel 4">
      <formula>NOT(ISERROR(SEARCH("Nivel 4",T12)))</formula>
    </cfRule>
    <cfRule type="containsText" dxfId="102" priority="27" operator="containsText" text="Nivel 3">
      <formula>NOT(ISERROR(SEARCH("Nivel 3",T12)))</formula>
    </cfRule>
    <cfRule type="containsText" dxfId="101" priority="28" operator="containsText" text="Nivel 3">
      <formula>NOT(ISERROR(SEARCH("Nivel 3",T12)))</formula>
    </cfRule>
    <cfRule type="containsText" dxfId="100" priority="29" operator="containsText" text="Nivel 1">
      <formula>NOT(ISERROR(SEARCH("Nivel 1",T12)))</formula>
    </cfRule>
  </conditionalFormatting>
  <conditionalFormatting sqref="Q24">
    <cfRule type="containsText" dxfId="99" priority="19" operator="containsText" text="MUY ALTO">
      <formula>NOT(ISERROR(SEARCH("MUY ALTO",Q24)))</formula>
    </cfRule>
    <cfRule type="containsText" dxfId="98" priority="20" operator="containsText" text="ALTO">
      <formula>NOT(ISERROR(SEARCH("ALTO",Q24)))</formula>
    </cfRule>
    <cfRule type="containsText" dxfId="97" priority="21" operator="containsText" text="MEDIO">
      <formula>NOT(ISERROR(SEARCH("MEDIO",Q24)))</formula>
    </cfRule>
    <cfRule type="containsText" dxfId="96" priority="22" operator="containsText" text="BAJO">
      <formula>NOT(ISERROR(SEARCH("BAJO",Q24)))</formula>
    </cfRule>
  </conditionalFormatting>
  <conditionalFormatting sqref="T24">
    <cfRule type="containsText" dxfId="95" priority="12" operator="containsText" text="Nivel 3">
      <formula>NOT(ISERROR(SEARCH("Nivel 3",T24)))</formula>
    </cfRule>
    <cfRule type="containsText" dxfId="94" priority="13" operator="containsText" text="Nivel 2">
      <formula>NOT(ISERROR(SEARCH("Nivel 2",T24)))</formula>
    </cfRule>
    <cfRule type="containsText" dxfId="93" priority="14" operator="containsText" text="Nivel 4">
      <formula>NOT(ISERROR(SEARCH("Nivel 4",T24)))</formula>
    </cfRule>
    <cfRule type="containsText" priority="15" operator="containsText" text="Nivel 4">
      <formula>NOT(ISERROR(SEARCH("Nivel 4",T24)))</formula>
    </cfRule>
    <cfRule type="containsText" dxfId="92" priority="16" operator="containsText" text="Nivel 3">
      <formula>NOT(ISERROR(SEARCH("Nivel 3",T24)))</formula>
    </cfRule>
    <cfRule type="containsText" dxfId="91" priority="17" operator="containsText" text="Nivel 3">
      <formula>NOT(ISERROR(SEARCH("Nivel 3",T24)))</formula>
    </cfRule>
    <cfRule type="containsText" dxfId="90" priority="18" operator="containsText" text="Nivel 1">
      <formula>NOT(ISERROR(SEARCH("Nivel 1",T24)))</formula>
    </cfRule>
  </conditionalFormatting>
  <conditionalFormatting sqref="Q21">
    <cfRule type="containsText" dxfId="89" priority="8" operator="containsText" text="MUY ALTO">
      <formula>NOT(ISERROR(SEARCH("MUY ALTO",Q21)))</formula>
    </cfRule>
    <cfRule type="containsText" dxfId="88" priority="9" operator="containsText" text="ALTO">
      <formula>NOT(ISERROR(SEARCH("ALTO",Q21)))</formula>
    </cfRule>
    <cfRule type="containsText" dxfId="87" priority="10" operator="containsText" text="MEDIO">
      <formula>NOT(ISERROR(SEARCH("MEDIO",Q21)))</formula>
    </cfRule>
    <cfRule type="containsText" dxfId="86" priority="11" operator="containsText" text="BAJO">
      <formula>NOT(ISERROR(SEARCH("BAJO",Q21)))</formula>
    </cfRule>
  </conditionalFormatting>
  <conditionalFormatting sqref="T21">
    <cfRule type="containsText" dxfId="85" priority="1" operator="containsText" text="Nivel 3">
      <formula>NOT(ISERROR(SEARCH("Nivel 3",T21)))</formula>
    </cfRule>
    <cfRule type="containsText" dxfId="84" priority="2" operator="containsText" text="Nivel 2">
      <formula>NOT(ISERROR(SEARCH("Nivel 2",T21)))</formula>
    </cfRule>
    <cfRule type="containsText" dxfId="83" priority="3" operator="containsText" text="Nivel 4">
      <formula>NOT(ISERROR(SEARCH("Nivel 4",T21)))</formula>
    </cfRule>
    <cfRule type="containsText" priority="4" operator="containsText" text="Nivel 4">
      <formula>NOT(ISERROR(SEARCH("Nivel 4",T21)))</formula>
    </cfRule>
    <cfRule type="containsText" dxfId="82" priority="5" operator="containsText" text="Nivel 3">
      <formula>NOT(ISERROR(SEARCH("Nivel 3",T21)))</formula>
    </cfRule>
    <cfRule type="containsText" dxfId="81" priority="6" operator="containsText" text="Nivel 3">
      <formula>NOT(ISERROR(SEARCH("Nivel 3",T21)))</formula>
    </cfRule>
    <cfRule type="containsText" dxfId="80" priority="7" operator="containsText" text="Nivel 1">
      <formula>NOT(ISERROR(SEARCH("Nivel 1",T21)))</formula>
    </cfRule>
  </conditionalFormatting>
  <dataValidations count="6">
    <dataValidation type="list" allowBlank="1" showInputMessage="1" showErrorMessage="1" sqref="R24 R10:R11 R13:R22">
      <formula1>NC</formula1>
    </dataValidation>
    <dataValidation type="list" allowBlank="1" showInputMessage="1" showErrorMessage="1" sqref="R23">
      <formula1>NV</formula1>
    </dataValidation>
    <dataValidation type="list" allowBlank="1" showInputMessage="1" showErrorMessage="1" sqref="R12">
      <formula1>xc</formula1>
    </dataValidation>
    <dataValidation type="list" allowBlank="1" showInputMessage="1" showErrorMessage="1" sqref="N10:N24">
      <formula1>ND</formula1>
    </dataValidation>
    <dataValidation type="list" allowBlank="1" showInputMessage="1" showErrorMessage="1" sqref="O10:O24">
      <formula1>NE</formula1>
    </dataValidation>
    <dataValidation type="list" allowBlank="1" showInputMessage="1" showErrorMessage="1" sqref="I10:I24">
      <formula1>ri</formula1>
    </dataValidation>
  </dataValidations>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dimension ref="B1:AC26"/>
  <sheetViews>
    <sheetView topLeftCell="E22" zoomScale="78" zoomScaleNormal="78" workbookViewId="0">
      <selection activeCell="X17" sqref="X17"/>
    </sheetView>
  </sheetViews>
  <sheetFormatPr baseColWidth="10" defaultRowHeight="12.75"/>
  <sheetData>
    <row r="1" spans="2:29" ht="13.5" thickBot="1"/>
    <row r="2" spans="2:29">
      <c r="B2" s="307"/>
      <c r="C2" s="308"/>
      <c r="D2" s="308"/>
      <c r="E2" s="308"/>
      <c r="F2" s="308"/>
      <c r="G2" s="318" t="s">
        <v>569</v>
      </c>
      <c r="H2" s="319"/>
      <c r="I2" s="319"/>
      <c r="J2" s="319"/>
      <c r="K2" s="319"/>
      <c r="L2" s="319"/>
      <c r="M2" s="319"/>
      <c r="N2" s="319"/>
      <c r="O2" s="319"/>
      <c r="P2" s="319"/>
      <c r="Q2" s="319"/>
      <c r="R2" s="319"/>
      <c r="S2" s="319"/>
      <c r="T2" s="319"/>
      <c r="U2" s="319"/>
      <c r="V2" s="319"/>
      <c r="W2" s="319"/>
      <c r="X2" s="319"/>
      <c r="Y2" s="319"/>
      <c r="Z2" s="319"/>
      <c r="AA2" s="319"/>
      <c r="AB2" s="319"/>
      <c r="AC2" s="320"/>
    </row>
    <row r="3" spans="2:29">
      <c r="B3" s="309"/>
      <c r="C3" s="310"/>
      <c r="D3" s="310"/>
      <c r="E3" s="310"/>
      <c r="F3" s="310"/>
      <c r="G3" s="321"/>
      <c r="H3" s="322"/>
      <c r="I3" s="322"/>
      <c r="J3" s="322"/>
      <c r="K3" s="322"/>
      <c r="L3" s="322"/>
      <c r="M3" s="322"/>
      <c r="N3" s="322"/>
      <c r="O3" s="322"/>
      <c r="P3" s="322"/>
      <c r="Q3" s="322"/>
      <c r="R3" s="322"/>
      <c r="S3" s="322"/>
      <c r="T3" s="322"/>
      <c r="U3" s="322"/>
      <c r="V3" s="322"/>
      <c r="W3" s="322"/>
      <c r="X3" s="322"/>
      <c r="Y3" s="322"/>
      <c r="Z3" s="322"/>
      <c r="AA3" s="322"/>
      <c r="AB3" s="322"/>
      <c r="AC3" s="323"/>
    </row>
    <row r="4" spans="2:29" ht="18">
      <c r="B4" s="309"/>
      <c r="C4" s="310"/>
      <c r="D4" s="310"/>
      <c r="E4" s="310"/>
      <c r="F4" s="310"/>
      <c r="G4" s="313" t="s">
        <v>355</v>
      </c>
      <c r="H4" s="314"/>
      <c r="I4" s="314"/>
      <c r="J4" s="314"/>
      <c r="K4" s="314"/>
      <c r="L4" s="314"/>
      <c r="M4" s="314"/>
      <c r="N4" s="314"/>
      <c r="O4" s="314"/>
      <c r="P4" s="315"/>
      <c r="Q4" s="316" t="s">
        <v>356</v>
      </c>
      <c r="R4" s="316"/>
      <c r="S4" s="316"/>
      <c r="T4" s="316"/>
      <c r="U4" s="316"/>
      <c r="V4" s="316"/>
      <c r="W4" s="316"/>
      <c r="X4" s="316"/>
      <c r="Y4" s="316"/>
      <c r="Z4" s="316"/>
      <c r="AA4" s="316"/>
      <c r="AB4" s="316"/>
      <c r="AC4" s="317"/>
    </row>
    <row r="5" spans="2:29" ht="18">
      <c r="B5" s="309"/>
      <c r="C5" s="310"/>
      <c r="D5" s="310"/>
      <c r="E5" s="310"/>
      <c r="F5" s="310"/>
      <c r="G5" s="329" t="s">
        <v>357</v>
      </c>
      <c r="H5" s="325"/>
      <c r="I5" s="325"/>
      <c r="J5" s="325"/>
      <c r="K5" s="325"/>
      <c r="L5" s="325"/>
      <c r="M5" s="325"/>
      <c r="N5" s="325"/>
      <c r="O5" s="325"/>
      <c r="P5" s="330"/>
      <c r="Q5" s="325" t="s">
        <v>398</v>
      </c>
      <c r="R5" s="325"/>
      <c r="S5" s="325"/>
      <c r="T5" s="325"/>
      <c r="U5" s="325"/>
      <c r="V5" s="325"/>
      <c r="W5" s="325"/>
      <c r="X5" s="325"/>
      <c r="Y5" s="325"/>
      <c r="Z5" s="325"/>
      <c r="AA5" s="325"/>
      <c r="AB5" s="325"/>
      <c r="AC5" s="326"/>
    </row>
    <row r="6" spans="2:29" ht="18">
      <c r="B6" s="311"/>
      <c r="C6" s="312"/>
      <c r="D6" s="312"/>
      <c r="E6" s="312"/>
      <c r="F6" s="312"/>
      <c r="G6" s="331" t="s">
        <v>360</v>
      </c>
      <c r="H6" s="332"/>
      <c r="I6" s="331" t="s">
        <v>358</v>
      </c>
      <c r="J6" s="332"/>
      <c r="K6" s="332"/>
      <c r="L6" s="333" t="s">
        <v>359</v>
      </c>
      <c r="M6" s="334"/>
      <c r="N6" s="334"/>
      <c r="O6" s="334"/>
      <c r="P6" s="335"/>
      <c r="Q6" s="327" t="s">
        <v>571</v>
      </c>
      <c r="R6" s="327"/>
      <c r="S6" s="327"/>
      <c r="T6" s="327"/>
      <c r="U6" s="327"/>
      <c r="V6" s="327"/>
      <c r="W6" s="327"/>
      <c r="X6" s="327"/>
      <c r="Y6" s="327"/>
      <c r="Z6" s="327"/>
      <c r="AA6" s="327"/>
      <c r="AB6" s="327"/>
      <c r="AC6" s="328"/>
    </row>
    <row r="7" spans="2:29" ht="18.75" thickBot="1">
      <c r="B7" s="324" t="s">
        <v>570</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3"/>
    </row>
    <row r="8" spans="2:29" ht="32.25" thickBot="1">
      <c r="B8" s="342" t="s">
        <v>8</v>
      </c>
      <c r="C8" s="302" t="s">
        <v>290</v>
      </c>
      <c r="D8" s="302" t="s">
        <v>6</v>
      </c>
      <c r="E8" s="302" t="s">
        <v>9</v>
      </c>
      <c r="F8" s="302" t="s">
        <v>291</v>
      </c>
      <c r="G8" s="299" t="s">
        <v>13</v>
      </c>
      <c r="H8" s="300"/>
      <c r="I8" s="301"/>
      <c r="J8" s="302" t="s">
        <v>12</v>
      </c>
      <c r="K8" s="299" t="s">
        <v>17</v>
      </c>
      <c r="L8" s="300"/>
      <c r="M8" s="301"/>
      <c r="N8" s="299" t="s">
        <v>26</v>
      </c>
      <c r="O8" s="300"/>
      <c r="P8" s="300"/>
      <c r="Q8" s="300"/>
      <c r="R8" s="300"/>
      <c r="S8" s="300"/>
      <c r="T8" s="301"/>
      <c r="U8" s="74" t="s">
        <v>27</v>
      </c>
      <c r="V8" s="339" t="s">
        <v>292</v>
      </c>
      <c r="W8" s="340"/>
      <c r="X8" s="341"/>
      <c r="Y8" s="339" t="s">
        <v>2</v>
      </c>
      <c r="Z8" s="340"/>
      <c r="AA8" s="340"/>
      <c r="AB8" s="340"/>
      <c r="AC8" s="341"/>
    </row>
    <row r="9" spans="2:29" ht="132.75">
      <c r="B9" s="343"/>
      <c r="C9" s="344"/>
      <c r="D9" s="344"/>
      <c r="E9" s="344"/>
      <c r="F9" s="344"/>
      <c r="G9" s="215" t="s">
        <v>323</v>
      </c>
      <c r="H9" s="215" t="s">
        <v>14</v>
      </c>
      <c r="I9" s="215" t="s">
        <v>15</v>
      </c>
      <c r="J9" s="344"/>
      <c r="K9" s="215" t="s">
        <v>16</v>
      </c>
      <c r="L9" s="215" t="s">
        <v>18</v>
      </c>
      <c r="M9" s="103" t="s">
        <v>19</v>
      </c>
      <c r="N9" s="113" t="s">
        <v>21</v>
      </c>
      <c r="O9" s="104" t="s">
        <v>22</v>
      </c>
      <c r="P9" s="75" t="s">
        <v>20</v>
      </c>
      <c r="Q9" s="104" t="s">
        <v>23</v>
      </c>
      <c r="R9" s="75" t="s">
        <v>31</v>
      </c>
      <c r="S9" s="104" t="s">
        <v>24</v>
      </c>
      <c r="T9" s="75" t="s">
        <v>25</v>
      </c>
      <c r="U9" s="104" t="s">
        <v>28</v>
      </c>
      <c r="V9" s="75" t="s">
        <v>29</v>
      </c>
      <c r="W9" s="75" t="s">
        <v>30</v>
      </c>
      <c r="X9" s="75" t="s">
        <v>293</v>
      </c>
      <c r="Y9" s="76" t="s">
        <v>3</v>
      </c>
      <c r="Z9" s="76" t="s">
        <v>4</v>
      </c>
      <c r="AA9" s="76" t="s">
        <v>5</v>
      </c>
      <c r="AB9" s="76" t="s">
        <v>100</v>
      </c>
      <c r="AC9" s="76" t="s">
        <v>1</v>
      </c>
    </row>
    <row r="10" spans="2:29" ht="102">
      <c r="B10" s="356" t="s">
        <v>351</v>
      </c>
      <c r="C10" s="359" t="s">
        <v>401</v>
      </c>
      <c r="D10" s="296" t="s">
        <v>424</v>
      </c>
      <c r="E10" s="296" t="s">
        <v>580</v>
      </c>
      <c r="F10" s="362" t="s">
        <v>294</v>
      </c>
      <c r="G10" s="219" t="s">
        <v>99</v>
      </c>
      <c r="H10" s="219" t="s">
        <v>324</v>
      </c>
      <c r="I10" s="219" t="s">
        <v>92</v>
      </c>
      <c r="J10" s="92" t="s">
        <v>480</v>
      </c>
      <c r="K10" s="92" t="s">
        <v>295</v>
      </c>
      <c r="L10" s="92" t="s">
        <v>296</v>
      </c>
      <c r="M10" s="219" t="s">
        <v>403</v>
      </c>
      <c r="N10" s="219">
        <v>6</v>
      </c>
      <c r="O10" s="219">
        <v>2</v>
      </c>
      <c r="P10" s="105">
        <f t="shared" ref="P10:P24" si="0">N10*O10</f>
        <v>12</v>
      </c>
      <c r="Q10" s="106" t="s">
        <v>434</v>
      </c>
      <c r="R10" s="216">
        <v>25</v>
      </c>
      <c r="S10" s="216">
        <f t="shared" ref="S10:S24" si="1">P10*R10</f>
        <v>300</v>
      </c>
      <c r="T10" s="106" t="str">
        <f>IF(AND(S10&gt;149,S10&lt;501),"Nivel 2",IF(AND(S10&gt;599),"Nivel 1",IF(AND(S10&gt;39,S10&lt;121),"Nivel 3","Nivel 4")))</f>
        <v>Nivel 2</v>
      </c>
      <c r="U10" s="108" t="str">
        <f t="shared" ref="U10:U24" si="2">IF(AND(S10&gt;149,S10&lt;501),"No Aceptable o Aceptable con control específico",IF(AND(S10&gt;599),"No Aceptable",IF(AND(S10&gt;39,S10&lt;121),"Aceptable","Aceptable")))</f>
        <v>No Aceptable o Aceptable con control específico</v>
      </c>
      <c r="V10" s="219">
        <v>1</v>
      </c>
      <c r="W10" s="219" t="s">
        <v>335</v>
      </c>
      <c r="X10" s="219" t="s">
        <v>294</v>
      </c>
      <c r="Y10" s="219" t="s">
        <v>336</v>
      </c>
      <c r="Z10" s="219" t="s">
        <v>336</v>
      </c>
      <c r="AA10" s="219" t="s">
        <v>336</v>
      </c>
      <c r="AB10" s="289" t="s">
        <v>512</v>
      </c>
      <c r="AC10" s="365" t="s">
        <v>337</v>
      </c>
    </row>
    <row r="11" spans="2:29" ht="89.25">
      <c r="B11" s="357"/>
      <c r="C11" s="360"/>
      <c r="D11" s="297"/>
      <c r="E11" s="297"/>
      <c r="F11" s="363"/>
      <c r="G11" s="219" t="s">
        <v>298</v>
      </c>
      <c r="H11" s="219" t="s">
        <v>324</v>
      </c>
      <c r="I11" s="219" t="s">
        <v>92</v>
      </c>
      <c r="J11" s="219" t="s">
        <v>299</v>
      </c>
      <c r="K11" s="92" t="s">
        <v>295</v>
      </c>
      <c r="L11" s="92" t="s">
        <v>295</v>
      </c>
      <c r="M11" s="92" t="s">
        <v>300</v>
      </c>
      <c r="N11" s="219">
        <v>6</v>
      </c>
      <c r="O11" s="219">
        <v>2</v>
      </c>
      <c r="P11" s="105">
        <f t="shared" si="0"/>
        <v>12</v>
      </c>
      <c r="Q11" s="106" t="s">
        <v>434</v>
      </c>
      <c r="R11" s="216">
        <v>25</v>
      </c>
      <c r="S11" s="216">
        <f t="shared" si="1"/>
        <v>300</v>
      </c>
      <c r="T11" s="106" t="str">
        <f>IF(AND(S11&gt;149,S11&lt;501),"Nivel 2",IF(AND(S11&gt;599),"Nivel 1",IF(AND(S11&gt;39,S11&lt;121),"Nivel 3","Nivel 4")))</f>
        <v>Nivel 2</v>
      </c>
      <c r="U11" s="108" t="str">
        <f t="shared" si="2"/>
        <v>No Aceptable o Aceptable con control específico</v>
      </c>
      <c r="V11" s="219">
        <v>1</v>
      </c>
      <c r="W11" s="219" t="s">
        <v>338</v>
      </c>
      <c r="X11" s="219" t="s">
        <v>294</v>
      </c>
      <c r="Y11" s="219" t="s">
        <v>336</v>
      </c>
      <c r="Z11" s="219" t="s">
        <v>336</v>
      </c>
      <c r="AA11" s="219" t="s">
        <v>336</v>
      </c>
      <c r="AB11" s="289"/>
      <c r="AC11" s="365"/>
    </row>
    <row r="12" spans="2:29" ht="63.75">
      <c r="B12" s="357"/>
      <c r="C12" s="360"/>
      <c r="D12" s="297"/>
      <c r="E12" s="297"/>
      <c r="F12" s="363"/>
      <c r="G12" s="219" t="s">
        <v>303</v>
      </c>
      <c r="H12" s="219" t="s">
        <v>330</v>
      </c>
      <c r="I12" s="219" t="s">
        <v>95</v>
      </c>
      <c r="J12" s="366" t="s">
        <v>414</v>
      </c>
      <c r="K12" s="219" t="s">
        <v>312</v>
      </c>
      <c r="L12" s="219" t="s">
        <v>312</v>
      </c>
      <c r="M12" s="219" t="s">
        <v>312</v>
      </c>
      <c r="N12" s="219">
        <v>6</v>
      </c>
      <c r="O12" s="219">
        <v>1</v>
      </c>
      <c r="P12" s="105">
        <f t="shared" si="0"/>
        <v>6</v>
      </c>
      <c r="Q12" s="106" t="s">
        <v>404</v>
      </c>
      <c r="R12" s="216">
        <v>10</v>
      </c>
      <c r="S12" s="216">
        <f t="shared" si="1"/>
        <v>60</v>
      </c>
      <c r="T12" s="106" t="str">
        <f>IF(AND(S12&gt;149,S12&lt;501),"Nivel 2",IF(AND(S12&gt;599),"Nivel 1",IF(AND(S12&gt;39,S12&lt;121),"Nivel 3","Nivel 4")))</f>
        <v>Nivel 3</v>
      </c>
      <c r="U12" s="107" t="str">
        <f t="shared" si="2"/>
        <v>Aceptable</v>
      </c>
      <c r="V12" s="219">
        <v>1</v>
      </c>
      <c r="W12" s="372" t="s">
        <v>344</v>
      </c>
      <c r="X12" s="372" t="s">
        <v>294</v>
      </c>
      <c r="Y12" s="372" t="s">
        <v>336</v>
      </c>
      <c r="Z12" s="372" t="s">
        <v>336</v>
      </c>
      <c r="AA12" s="372" t="s">
        <v>336</v>
      </c>
      <c r="AB12" s="289" t="s">
        <v>407</v>
      </c>
      <c r="AC12" s="365" t="s">
        <v>336</v>
      </c>
    </row>
    <row r="13" spans="2:29" ht="51">
      <c r="B13" s="357"/>
      <c r="C13" s="360"/>
      <c r="D13" s="297"/>
      <c r="E13" s="297"/>
      <c r="F13" s="363"/>
      <c r="G13" s="219" t="s">
        <v>305</v>
      </c>
      <c r="H13" s="219" t="s">
        <v>405</v>
      </c>
      <c r="I13" s="219" t="s">
        <v>95</v>
      </c>
      <c r="J13" s="367"/>
      <c r="K13" s="92" t="s">
        <v>295</v>
      </c>
      <c r="L13" s="92" t="s">
        <v>295</v>
      </c>
      <c r="M13" s="92" t="s">
        <v>295</v>
      </c>
      <c r="N13" s="219">
        <v>6</v>
      </c>
      <c r="O13" s="219">
        <v>2</v>
      </c>
      <c r="P13" s="105">
        <f t="shared" si="0"/>
        <v>12</v>
      </c>
      <c r="Q13" s="106" t="str">
        <f t="shared" ref="Q13" si="3">IF(AND(P13&gt;9,P13&lt;21),"ALTO",IF(AND(P13&gt;23),"MUY ALTO",IF(AND(P13&gt;5,P13&lt;9),"MEDIO","BAJO")))</f>
        <v>ALTO</v>
      </c>
      <c r="R13" s="216">
        <v>10</v>
      </c>
      <c r="S13" s="216">
        <f t="shared" si="1"/>
        <v>120</v>
      </c>
      <c r="T13" s="106" t="str">
        <f t="shared" ref="T13:T22" si="4">IF(AND(S13&gt;149,S13&lt;501),"Nivel 2",IF(AND(S13&gt;599),"Nivel 1",IF(AND(S13&gt;39,S13&lt;121),"Nivel 3","Nivel 4")))</f>
        <v>Nivel 3</v>
      </c>
      <c r="U13" s="107" t="str">
        <f t="shared" si="2"/>
        <v>Aceptable</v>
      </c>
      <c r="V13" s="219">
        <v>1</v>
      </c>
      <c r="W13" s="372"/>
      <c r="X13" s="372"/>
      <c r="Y13" s="372"/>
      <c r="Z13" s="372"/>
      <c r="AA13" s="372"/>
      <c r="AB13" s="289"/>
      <c r="AC13" s="365"/>
    </row>
    <row r="14" spans="2:29" ht="51">
      <c r="B14" s="357"/>
      <c r="C14" s="360"/>
      <c r="D14" s="297"/>
      <c r="E14" s="297"/>
      <c r="F14" s="363"/>
      <c r="G14" s="219" t="s">
        <v>306</v>
      </c>
      <c r="H14" s="219" t="s">
        <v>332</v>
      </c>
      <c r="I14" s="219" t="s">
        <v>95</v>
      </c>
      <c r="J14" s="367"/>
      <c r="K14" s="92" t="s">
        <v>310</v>
      </c>
      <c r="L14" s="92" t="s">
        <v>295</v>
      </c>
      <c r="M14" s="92" t="s">
        <v>311</v>
      </c>
      <c r="N14" s="219">
        <v>6</v>
      </c>
      <c r="O14" s="219">
        <v>1</v>
      </c>
      <c r="P14" s="105">
        <f t="shared" si="0"/>
        <v>6</v>
      </c>
      <c r="Q14" s="106" t="s">
        <v>404</v>
      </c>
      <c r="R14" s="216">
        <v>10</v>
      </c>
      <c r="S14" s="216">
        <f t="shared" si="1"/>
        <v>60</v>
      </c>
      <c r="T14" s="106" t="str">
        <f t="shared" si="4"/>
        <v>Nivel 3</v>
      </c>
      <c r="U14" s="107" t="str">
        <f t="shared" si="2"/>
        <v>Aceptable</v>
      </c>
      <c r="V14" s="219">
        <v>1</v>
      </c>
      <c r="W14" s="372"/>
      <c r="X14" s="372"/>
      <c r="Y14" s="372"/>
      <c r="Z14" s="372"/>
      <c r="AA14" s="372"/>
      <c r="AB14" s="289"/>
      <c r="AC14" s="365"/>
    </row>
    <row r="15" spans="2:29" ht="25.5">
      <c r="B15" s="357"/>
      <c r="C15" s="360"/>
      <c r="D15" s="297"/>
      <c r="E15" s="297"/>
      <c r="F15" s="363"/>
      <c r="G15" s="219" t="s">
        <v>307</v>
      </c>
      <c r="H15" s="219" t="s">
        <v>406</v>
      </c>
      <c r="I15" s="219" t="s">
        <v>95</v>
      </c>
      <c r="J15" s="367"/>
      <c r="K15" s="92" t="s">
        <v>295</v>
      </c>
      <c r="L15" s="92" t="s">
        <v>295</v>
      </c>
      <c r="M15" s="92" t="s">
        <v>295</v>
      </c>
      <c r="N15" s="219">
        <v>6</v>
      </c>
      <c r="O15" s="219">
        <v>2</v>
      </c>
      <c r="P15" s="105">
        <f t="shared" si="0"/>
        <v>12</v>
      </c>
      <c r="Q15" s="106" t="s">
        <v>434</v>
      </c>
      <c r="R15" s="216">
        <v>10</v>
      </c>
      <c r="S15" s="216">
        <f t="shared" si="1"/>
        <v>120</v>
      </c>
      <c r="T15" s="106" t="str">
        <f t="shared" si="4"/>
        <v>Nivel 3</v>
      </c>
      <c r="U15" s="107" t="str">
        <f t="shared" si="2"/>
        <v>Aceptable</v>
      </c>
      <c r="V15" s="219">
        <v>1</v>
      </c>
      <c r="W15" s="372"/>
      <c r="X15" s="372"/>
      <c r="Y15" s="372"/>
      <c r="Z15" s="372"/>
      <c r="AA15" s="372"/>
      <c r="AB15" s="289"/>
      <c r="AC15" s="365"/>
    </row>
    <row r="16" spans="2:29" ht="51">
      <c r="B16" s="357"/>
      <c r="C16" s="360"/>
      <c r="D16" s="297"/>
      <c r="E16" s="297"/>
      <c r="F16" s="363"/>
      <c r="G16" s="219" t="s">
        <v>308</v>
      </c>
      <c r="H16" s="219" t="s">
        <v>334</v>
      </c>
      <c r="I16" s="219" t="s">
        <v>95</v>
      </c>
      <c r="J16" s="367"/>
      <c r="K16" s="92" t="s">
        <v>309</v>
      </c>
      <c r="L16" s="92" t="s">
        <v>309</v>
      </c>
      <c r="M16" s="92" t="s">
        <v>309</v>
      </c>
      <c r="N16" s="219">
        <v>6</v>
      </c>
      <c r="O16" s="219">
        <v>2</v>
      </c>
      <c r="P16" s="105">
        <v>12</v>
      </c>
      <c r="Q16" s="106" t="s">
        <v>434</v>
      </c>
      <c r="R16" s="216">
        <v>10</v>
      </c>
      <c r="S16" s="216">
        <f t="shared" si="1"/>
        <v>120</v>
      </c>
      <c r="T16" s="106" t="str">
        <f t="shared" si="4"/>
        <v>Nivel 3</v>
      </c>
      <c r="U16" s="107" t="str">
        <f t="shared" si="2"/>
        <v>Aceptable</v>
      </c>
      <c r="V16" s="219">
        <v>1</v>
      </c>
      <c r="W16" s="372"/>
      <c r="X16" s="372"/>
      <c r="Y16" s="372"/>
      <c r="Z16" s="372"/>
      <c r="AA16" s="372"/>
      <c r="AB16" s="289"/>
      <c r="AC16" s="365"/>
    </row>
    <row r="17" spans="2:29" ht="107.25" customHeight="1">
      <c r="B17" s="357"/>
      <c r="C17" s="360"/>
      <c r="D17" s="297"/>
      <c r="E17" s="297"/>
      <c r="F17" s="363"/>
      <c r="G17" s="219" t="s">
        <v>313</v>
      </c>
      <c r="H17" s="217" t="s">
        <v>475</v>
      </c>
      <c r="I17" s="219" t="s">
        <v>96</v>
      </c>
      <c r="J17" s="366" t="s">
        <v>314</v>
      </c>
      <c r="K17" s="219" t="s">
        <v>315</v>
      </c>
      <c r="L17" s="219" t="s">
        <v>315</v>
      </c>
      <c r="M17" s="219" t="s">
        <v>315</v>
      </c>
      <c r="N17" s="219">
        <v>2</v>
      </c>
      <c r="O17" s="219">
        <v>3</v>
      </c>
      <c r="P17" s="105">
        <f t="shared" si="0"/>
        <v>6</v>
      </c>
      <c r="Q17" s="106" t="s">
        <v>404</v>
      </c>
      <c r="R17" s="216">
        <v>10</v>
      </c>
      <c r="S17" s="216">
        <f t="shared" si="1"/>
        <v>60</v>
      </c>
      <c r="T17" s="106" t="str">
        <f t="shared" si="4"/>
        <v>Nivel 3</v>
      </c>
      <c r="U17" s="107" t="str">
        <f t="shared" si="2"/>
        <v>Aceptable</v>
      </c>
      <c r="V17" s="219">
        <v>1</v>
      </c>
      <c r="W17" s="366" t="s">
        <v>346</v>
      </c>
      <c r="X17" s="219" t="s">
        <v>294</v>
      </c>
      <c r="Y17" s="219"/>
      <c r="Z17" s="219"/>
      <c r="AA17" s="219" t="s">
        <v>579</v>
      </c>
      <c r="AB17" s="366" t="s">
        <v>513</v>
      </c>
      <c r="AC17" s="220" t="s">
        <v>336</v>
      </c>
    </row>
    <row r="18" spans="2:29" ht="114.75">
      <c r="B18" s="357"/>
      <c r="C18" s="360"/>
      <c r="D18" s="297"/>
      <c r="E18" s="297"/>
      <c r="F18" s="363"/>
      <c r="G18" s="219" t="s">
        <v>474</v>
      </c>
      <c r="H18" s="217" t="s">
        <v>476</v>
      </c>
      <c r="I18" s="219" t="s">
        <v>96</v>
      </c>
      <c r="J18" s="368"/>
      <c r="K18" s="219" t="s">
        <v>477</v>
      </c>
      <c r="L18" s="219" t="s">
        <v>295</v>
      </c>
      <c r="M18" s="219" t="s">
        <v>315</v>
      </c>
      <c r="N18" s="219">
        <v>6</v>
      </c>
      <c r="O18" s="219">
        <v>2</v>
      </c>
      <c r="P18" s="105">
        <v>12</v>
      </c>
      <c r="Q18" s="106" t="s">
        <v>434</v>
      </c>
      <c r="R18" s="216">
        <v>10</v>
      </c>
      <c r="S18" s="216">
        <f t="shared" si="1"/>
        <v>120</v>
      </c>
      <c r="T18" s="106" t="str">
        <f t="shared" si="4"/>
        <v>Nivel 3</v>
      </c>
      <c r="U18" s="107" t="str">
        <f t="shared" si="2"/>
        <v>Aceptable</v>
      </c>
      <c r="V18" s="219">
        <v>1</v>
      </c>
      <c r="W18" s="368"/>
      <c r="X18" s="219" t="s">
        <v>340</v>
      </c>
      <c r="Y18" s="219"/>
      <c r="Z18" s="219" t="s">
        <v>479</v>
      </c>
      <c r="AA18" s="219" t="s">
        <v>336</v>
      </c>
      <c r="AB18" s="368"/>
      <c r="AC18" s="220" t="s">
        <v>336</v>
      </c>
    </row>
    <row r="19" spans="2:29" ht="114.75">
      <c r="B19" s="357"/>
      <c r="C19" s="360"/>
      <c r="D19" s="297"/>
      <c r="E19" s="297"/>
      <c r="F19" s="363"/>
      <c r="G19" s="219" t="s">
        <v>502</v>
      </c>
      <c r="H19" s="219" t="s">
        <v>408</v>
      </c>
      <c r="I19" s="219" t="s">
        <v>93</v>
      </c>
      <c r="J19" s="219" t="s">
        <v>302</v>
      </c>
      <c r="K19" s="92" t="s">
        <v>295</v>
      </c>
      <c r="L19" s="92" t="s">
        <v>295</v>
      </c>
      <c r="M19" s="92" t="s">
        <v>295</v>
      </c>
      <c r="N19" s="219">
        <v>2</v>
      </c>
      <c r="O19" s="219">
        <v>3</v>
      </c>
      <c r="P19" s="105">
        <f>N19*O19</f>
        <v>6</v>
      </c>
      <c r="Q19" s="106" t="str">
        <f>IF(AND(P19&gt;9,P19&lt;21),"ALTO",IF(AND(P19&gt;23),"MUY ALTO",IF(AND(P19&gt;5,P19&lt;9),"MEDIO","BAJO")))</f>
        <v>MEDIO</v>
      </c>
      <c r="R19" s="216">
        <v>10</v>
      </c>
      <c r="S19" s="216">
        <f>P19*R19</f>
        <v>60</v>
      </c>
      <c r="T19" s="106" t="str">
        <f>IF(AND(S19&gt;149,S19&lt;501),"Nivel 2",IF(AND(S19&gt;599),"Nivel 1",IF(AND(S19&gt;39,S19&lt;121),"Nivel 3","Nivel 4")))</f>
        <v>Nivel 3</v>
      </c>
      <c r="U19" s="107" t="str">
        <f>IF(AND(S19&gt;149,S19&lt;501),"No Aceptable o Aceptable con control específico",IF(AND(S19&gt;599),"No Aceptable",IF(AND(S19&gt;39,S19&lt;121),"Aceptable","Aceptable")))</f>
        <v>Aceptable</v>
      </c>
      <c r="V19" s="219">
        <v>1</v>
      </c>
      <c r="W19" s="219" t="s">
        <v>339</v>
      </c>
      <c r="X19" s="219" t="s">
        <v>340</v>
      </c>
      <c r="Y19" s="219"/>
      <c r="Z19" s="219"/>
      <c r="AA19" s="219" t="s">
        <v>533</v>
      </c>
      <c r="AB19" s="217" t="s">
        <v>514</v>
      </c>
      <c r="AC19" s="220" t="s">
        <v>409</v>
      </c>
    </row>
    <row r="20" spans="2:29" ht="135.75" customHeight="1">
      <c r="B20" s="357"/>
      <c r="C20" s="360"/>
      <c r="D20" s="297"/>
      <c r="E20" s="297"/>
      <c r="F20" s="363"/>
      <c r="G20" s="222" t="s">
        <v>572</v>
      </c>
      <c r="H20" s="219" t="s">
        <v>573</v>
      </c>
      <c r="I20" s="219" t="s">
        <v>93</v>
      </c>
      <c r="J20" s="231" t="s">
        <v>574</v>
      </c>
      <c r="K20" s="92" t="s">
        <v>295</v>
      </c>
      <c r="L20" s="92" t="s">
        <v>295</v>
      </c>
      <c r="M20" s="92" t="s">
        <v>295</v>
      </c>
      <c r="N20" s="223">
        <v>2</v>
      </c>
      <c r="O20" s="222">
        <v>3</v>
      </c>
      <c r="P20" s="71">
        <v>6</v>
      </c>
      <c r="Q20" s="72" t="s">
        <v>404</v>
      </c>
      <c r="R20" s="62">
        <v>10</v>
      </c>
      <c r="S20" s="64">
        <v>60</v>
      </c>
      <c r="T20" s="154" t="s">
        <v>497</v>
      </c>
      <c r="U20" s="96" t="s">
        <v>498</v>
      </c>
      <c r="V20" s="218">
        <v>1</v>
      </c>
      <c r="W20" s="131" t="s">
        <v>575</v>
      </c>
      <c r="X20" s="232" t="s">
        <v>294</v>
      </c>
      <c r="Y20" s="219" t="s">
        <v>336</v>
      </c>
      <c r="Z20" s="219" t="s">
        <v>336</v>
      </c>
      <c r="AA20" s="131" t="s">
        <v>576</v>
      </c>
      <c r="AB20" s="131" t="s">
        <v>577</v>
      </c>
      <c r="AC20" s="134" t="s">
        <v>578</v>
      </c>
    </row>
    <row r="21" spans="2:29" ht="193.5" customHeight="1">
      <c r="B21" s="357"/>
      <c r="C21" s="360"/>
      <c r="D21" s="297"/>
      <c r="E21" s="297"/>
      <c r="F21" s="363"/>
      <c r="G21" s="219" t="s">
        <v>436</v>
      </c>
      <c r="H21" s="219" t="s">
        <v>437</v>
      </c>
      <c r="I21" s="219" t="s">
        <v>98</v>
      </c>
      <c r="J21" s="219" t="s">
        <v>438</v>
      </c>
      <c r="K21" s="219" t="s">
        <v>439</v>
      </c>
      <c r="L21" s="219" t="s">
        <v>295</v>
      </c>
      <c r="M21" s="219" t="s">
        <v>295</v>
      </c>
      <c r="N21" s="219">
        <v>6</v>
      </c>
      <c r="O21" s="219">
        <v>1</v>
      </c>
      <c r="P21" s="105">
        <f t="shared" ref="P21" si="5">N21*O21</f>
        <v>6</v>
      </c>
      <c r="Q21" s="106" t="s">
        <v>404</v>
      </c>
      <c r="R21" s="216">
        <v>25</v>
      </c>
      <c r="S21" s="216">
        <f t="shared" ref="S21" si="6">P21*R21</f>
        <v>150</v>
      </c>
      <c r="T21" s="111" t="str">
        <f t="shared" ref="T21" si="7">IF(AND(S21&gt;149,S21&lt;501),"Nivel 2",IF(AND(S21&gt;599),"Nivel 1",IF(AND(S21&gt;39,S21&lt;121),"Nivel 3","Nivel 4")))</f>
        <v>Nivel 2</v>
      </c>
      <c r="U21" s="108" t="str">
        <f t="shared" ref="U21" si="8">IF(AND(S21&gt;149,S21&lt;501),"No Aceptable o Aceptable con control específico",IF(AND(S21&gt;599),"No Aceptable",IF(AND(S21&gt;39,S21&lt;121),"Aceptable","Aceptable")))</f>
        <v>No Aceptable o Aceptable con control específico</v>
      </c>
      <c r="V21" s="219">
        <v>1</v>
      </c>
      <c r="W21" s="217" t="s">
        <v>440</v>
      </c>
      <c r="X21" s="219" t="s">
        <v>294</v>
      </c>
      <c r="Y21" s="219"/>
      <c r="Z21" s="219"/>
      <c r="AA21" s="219" t="s">
        <v>441</v>
      </c>
      <c r="AB21" s="240" t="s">
        <v>636</v>
      </c>
      <c r="AC21" s="220"/>
    </row>
    <row r="22" spans="2:29" ht="168.75" customHeight="1">
      <c r="B22" s="357"/>
      <c r="C22" s="360"/>
      <c r="D22" s="297"/>
      <c r="E22" s="297"/>
      <c r="F22" s="363"/>
      <c r="G22" s="219" t="s">
        <v>321</v>
      </c>
      <c r="H22" s="219" t="s">
        <v>635</v>
      </c>
      <c r="I22" s="219" t="s">
        <v>98</v>
      </c>
      <c r="J22" s="219" t="s">
        <v>328</v>
      </c>
      <c r="K22" s="219" t="s">
        <v>516</v>
      </c>
      <c r="L22" s="219" t="s">
        <v>295</v>
      </c>
      <c r="M22" s="219" t="s">
        <v>295</v>
      </c>
      <c r="N22" s="219">
        <v>6</v>
      </c>
      <c r="O22" s="219">
        <v>2</v>
      </c>
      <c r="P22" s="105">
        <f t="shared" si="0"/>
        <v>12</v>
      </c>
      <c r="Q22" s="106" t="s">
        <v>434</v>
      </c>
      <c r="R22" s="216">
        <v>10</v>
      </c>
      <c r="S22" s="216">
        <f t="shared" si="1"/>
        <v>120</v>
      </c>
      <c r="T22" s="111" t="str">
        <f t="shared" si="4"/>
        <v>Nivel 3</v>
      </c>
      <c r="U22" s="107" t="str">
        <f t="shared" si="2"/>
        <v>Aceptable</v>
      </c>
      <c r="V22" s="219">
        <v>1</v>
      </c>
      <c r="W22" s="217" t="s">
        <v>349</v>
      </c>
      <c r="X22" s="219" t="s">
        <v>340</v>
      </c>
      <c r="Y22" s="219"/>
      <c r="Z22" s="219"/>
      <c r="AA22" s="219" t="s">
        <v>336</v>
      </c>
      <c r="AB22" s="240" t="s">
        <v>632</v>
      </c>
      <c r="AC22" s="220" t="s">
        <v>336</v>
      </c>
    </row>
    <row r="23" spans="2:29" ht="155.25" customHeight="1">
      <c r="B23" s="357"/>
      <c r="C23" s="360"/>
      <c r="D23" s="297"/>
      <c r="E23" s="297"/>
      <c r="F23" s="363"/>
      <c r="G23" s="222" t="s">
        <v>554</v>
      </c>
      <c r="H23" s="219" t="s">
        <v>555</v>
      </c>
      <c r="I23" s="219" t="s">
        <v>556</v>
      </c>
      <c r="J23" s="222" t="s">
        <v>557</v>
      </c>
      <c r="K23" s="60" t="s">
        <v>295</v>
      </c>
      <c r="L23" s="60" t="s">
        <v>295</v>
      </c>
      <c r="M23" s="60" t="s">
        <v>558</v>
      </c>
      <c r="N23" s="60">
        <v>6</v>
      </c>
      <c r="O23" s="222">
        <v>1</v>
      </c>
      <c r="P23" s="71">
        <f t="shared" si="0"/>
        <v>6</v>
      </c>
      <c r="Q23" s="72" t="s">
        <v>434</v>
      </c>
      <c r="R23" s="62">
        <v>100</v>
      </c>
      <c r="S23" s="64">
        <f t="shared" si="1"/>
        <v>600</v>
      </c>
      <c r="T23" s="101" t="s">
        <v>559</v>
      </c>
      <c r="U23" s="214" t="str">
        <f t="shared" si="2"/>
        <v>No Aceptable</v>
      </c>
      <c r="V23" s="218">
        <v>1</v>
      </c>
      <c r="W23" s="100" t="s">
        <v>557</v>
      </c>
      <c r="X23" s="60" t="s">
        <v>294</v>
      </c>
      <c r="Y23" s="222" t="s">
        <v>336</v>
      </c>
      <c r="Z23" s="60" t="s">
        <v>336</v>
      </c>
      <c r="AA23" s="222" t="s">
        <v>560</v>
      </c>
      <c r="AB23" s="213" t="s">
        <v>561</v>
      </c>
      <c r="AC23" s="60" t="s">
        <v>336</v>
      </c>
    </row>
    <row r="24" spans="2:29" ht="168.75" customHeight="1">
      <c r="B24" s="358"/>
      <c r="C24" s="361"/>
      <c r="D24" s="298"/>
      <c r="E24" s="298"/>
      <c r="F24" s="364"/>
      <c r="G24" s="222" t="s">
        <v>322</v>
      </c>
      <c r="H24" s="219" t="s">
        <v>326</v>
      </c>
      <c r="I24" s="219" t="s">
        <v>98</v>
      </c>
      <c r="J24" s="222" t="s">
        <v>327</v>
      </c>
      <c r="K24" s="63" t="s">
        <v>295</v>
      </c>
      <c r="L24" s="63" t="s">
        <v>295</v>
      </c>
      <c r="M24" s="63" t="s">
        <v>295</v>
      </c>
      <c r="N24" s="60">
        <v>2</v>
      </c>
      <c r="O24" s="222">
        <v>2</v>
      </c>
      <c r="P24" s="71">
        <f t="shared" si="0"/>
        <v>4</v>
      </c>
      <c r="Q24" s="72" t="str">
        <f t="shared" ref="Q24" si="9">IF(AND(P24&gt;9,P24&lt;21),"ALTO",IF(AND(P24&gt;23),"MUY ALTO",IF(AND(P24&gt;5,P24&lt;9),"MEDIO","BAJO")))</f>
        <v>BAJO</v>
      </c>
      <c r="R24" s="62">
        <v>10</v>
      </c>
      <c r="S24" s="64">
        <f t="shared" si="1"/>
        <v>40</v>
      </c>
      <c r="T24" s="102" t="str">
        <f t="shared" ref="T24" si="10">IF(AND(S24&gt;149,S24&lt;501),"Nivel 2",IF(AND(S24&gt;599),"Nivel 1",IF(AND(S24&gt;39,S24&lt;121),"Nivel 3","Nivel 4")))</f>
        <v>Nivel 3</v>
      </c>
      <c r="U24" s="96" t="str">
        <f t="shared" si="2"/>
        <v>Aceptable</v>
      </c>
      <c r="V24" s="218">
        <v>1</v>
      </c>
      <c r="W24" s="65" t="s">
        <v>350</v>
      </c>
      <c r="X24" s="60" t="s">
        <v>340</v>
      </c>
      <c r="Y24" s="222" t="s">
        <v>336</v>
      </c>
      <c r="Z24" s="60" t="s">
        <v>336</v>
      </c>
      <c r="AA24" s="222"/>
      <c r="AB24" s="99" t="s">
        <v>633</v>
      </c>
      <c r="AC24" s="60" t="s">
        <v>336</v>
      </c>
    </row>
    <row r="25" spans="2:29" ht="13.5" thickBot="1">
      <c r="B25" s="119"/>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41"/>
    </row>
    <row r="26" spans="2:29" ht="13.5" thickBot="1">
      <c r="B26" s="353" t="s">
        <v>329</v>
      </c>
      <c r="C26" s="354"/>
      <c r="D26" s="354"/>
      <c r="E26" s="355"/>
      <c r="F26" s="345" t="s">
        <v>400</v>
      </c>
      <c r="G26" s="346"/>
      <c r="H26" s="346"/>
      <c r="I26" s="346"/>
      <c r="J26" s="346"/>
      <c r="K26" s="346"/>
      <c r="L26" s="346"/>
      <c r="M26" s="346"/>
      <c r="N26" s="346"/>
      <c r="O26" s="346"/>
      <c r="P26" s="346"/>
      <c r="Q26" s="346"/>
      <c r="R26" s="346"/>
      <c r="S26" s="346"/>
      <c r="T26" s="347"/>
      <c r="U26" s="348" t="s">
        <v>287</v>
      </c>
      <c r="V26" s="349"/>
      <c r="W26" s="336"/>
      <c r="X26" s="337"/>
      <c r="Y26" s="337"/>
      <c r="Z26" s="337"/>
      <c r="AA26" s="337"/>
      <c r="AB26" s="337"/>
      <c r="AC26" s="338"/>
    </row>
  </sheetData>
  <mergeCells count="44">
    <mergeCell ref="AC10:AC11"/>
    <mergeCell ref="B26:E26"/>
    <mergeCell ref="F26:T26"/>
    <mergeCell ref="U26:V26"/>
    <mergeCell ref="W26:AC26"/>
    <mergeCell ref="E10:E24"/>
    <mergeCell ref="AB12:AB16"/>
    <mergeCell ref="AC12:AC16"/>
    <mergeCell ref="J17:J18"/>
    <mergeCell ref="W17:W18"/>
    <mergeCell ref="AB17:AB18"/>
    <mergeCell ref="J12:J16"/>
    <mergeCell ref="W12:W16"/>
    <mergeCell ref="X12:X16"/>
    <mergeCell ref="Y12:Y16"/>
    <mergeCell ref="Z12:Z16"/>
    <mergeCell ref="B10:B24"/>
    <mergeCell ref="C10:C24"/>
    <mergeCell ref="D10:D24"/>
    <mergeCell ref="F10:F24"/>
    <mergeCell ref="AB10:AB11"/>
    <mergeCell ref="AA12:AA16"/>
    <mergeCell ref="B7:AC7"/>
    <mergeCell ref="B8:B9"/>
    <mergeCell ref="C8:C9"/>
    <mergeCell ref="D8:D9"/>
    <mergeCell ref="E8:E9"/>
    <mergeCell ref="F8:F9"/>
    <mergeCell ref="G8:I8"/>
    <mergeCell ref="J8:J9"/>
    <mergeCell ref="K8:M8"/>
    <mergeCell ref="N8:T8"/>
    <mergeCell ref="V8:X8"/>
    <mergeCell ref="Y8:AC8"/>
    <mergeCell ref="B2:F6"/>
    <mergeCell ref="G2:AC3"/>
    <mergeCell ref="G4:P4"/>
    <mergeCell ref="Q4:AC4"/>
    <mergeCell ref="G5:P5"/>
    <mergeCell ref="Q5:AC5"/>
    <mergeCell ref="G6:H6"/>
    <mergeCell ref="I6:K6"/>
    <mergeCell ref="L6:P6"/>
    <mergeCell ref="Q6:AC6"/>
  </mergeCells>
  <conditionalFormatting sqref="Q10:Q19 Q22">
    <cfRule type="containsText" dxfId="79" priority="63" operator="containsText" text="MUY ALTO">
      <formula>NOT(ISERROR(SEARCH("MUY ALTO",Q10)))</formula>
    </cfRule>
    <cfRule type="containsText" dxfId="78" priority="64" operator="containsText" text="ALTO">
      <formula>NOT(ISERROR(SEARCH("ALTO",Q10)))</formula>
    </cfRule>
    <cfRule type="containsText" dxfId="77" priority="65" operator="containsText" text="MEDIO">
      <formula>NOT(ISERROR(SEARCH("MEDIO",Q10)))</formula>
    </cfRule>
    <cfRule type="containsText" dxfId="76" priority="66" operator="containsText" text="BAJO">
      <formula>NOT(ISERROR(SEARCH("BAJO",Q10)))</formula>
    </cfRule>
  </conditionalFormatting>
  <conditionalFormatting sqref="T10:T19 T22">
    <cfRule type="containsText" dxfId="75" priority="56" operator="containsText" text="Nivel 3">
      <formula>NOT(ISERROR(SEARCH("Nivel 3",T10)))</formula>
    </cfRule>
    <cfRule type="containsText" dxfId="74" priority="57" operator="containsText" text="Nivel 2">
      <formula>NOT(ISERROR(SEARCH("Nivel 2",T10)))</formula>
    </cfRule>
    <cfRule type="containsText" dxfId="73" priority="58" operator="containsText" text="Nivel 4">
      <formula>NOT(ISERROR(SEARCH("Nivel 4",T10)))</formula>
    </cfRule>
    <cfRule type="containsText" priority="59" operator="containsText" text="Nivel 4">
      <formula>NOT(ISERROR(SEARCH("Nivel 4",T10)))</formula>
    </cfRule>
    <cfRule type="containsText" dxfId="72" priority="60" operator="containsText" text="Nivel 3">
      <formula>NOT(ISERROR(SEARCH("Nivel 3",T10)))</formula>
    </cfRule>
    <cfRule type="containsText" dxfId="71" priority="61" operator="containsText" text="Nivel 3">
      <formula>NOT(ISERROR(SEARCH("Nivel 3",T10)))</formula>
    </cfRule>
    <cfRule type="containsText" dxfId="70" priority="62" operator="containsText" text="Nivel 1">
      <formula>NOT(ISERROR(SEARCH("Nivel 1",T10)))</formula>
    </cfRule>
  </conditionalFormatting>
  <conditionalFormatting sqref="Q21">
    <cfRule type="containsText" dxfId="69" priority="52" operator="containsText" text="MUY ALTO">
      <formula>NOT(ISERROR(SEARCH("MUY ALTO",Q21)))</formula>
    </cfRule>
    <cfRule type="containsText" dxfId="68" priority="53" operator="containsText" text="ALTO">
      <formula>NOT(ISERROR(SEARCH("ALTO",Q21)))</formula>
    </cfRule>
    <cfRule type="containsText" dxfId="67" priority="54" operator="containsText" text="MEDIO">
      <formula>NOT(ISERROR(SEARCH("MEDIO",Q21)))</formula>
    </cfRule>
    <cfRule type="containsText" dxfId="66" priority="55" operator="containsText" text="BAJO">
      <formula>NOT(ISERROR(SEARCH("BAJO",Q21)))</formula>
    </cfRule>
  </conditionalFormatting>
  <conditionalFormatting sqref="T21">
    <cfRule type="containsText" dxfId="65" priority="45" operator="containsText" text="Nivel 3">
      <formula>NOT(ISERROR(SEARCH("Nivel 3",T21)))</formula>
    </cfRule>
    <cfRule type="containsText" dxfId="64" priority="46" operator="containsText" text="Nivel 2">
      <formula>NOT(ISERROR(SEARCH("Nivel 2",T21)))</formula>
    </cfRule>
    <cfRule type="containsText" dxfId="63" priority="47" operator="containsText" text="Nivel 4">
      <formula>NOT(ISERROR(SEARCH("Nivel 4",T21)))</formula>
    </cfRule>
    <cfRule type="containsText" priority="48" operator="containsText" text="Nivel 4">
      <formula>NOT(ISERROR(SEARCH("Nivel 4",T21)))</formula>
    </cfRule>
    <cfRule type="containsText" dxfId="62" priority="49" operator="containsText" text="Nivel 3">
      <formula>NOT(ISERROR(SEARCH("Nivel 3",T21)))</formula>
    </cfRule>
    <cfRule type="containsText" dxfId="61" priority="50" operator="containsText" text="Nivel 3">
      <formula>NOT(ISERROR(SEARCH("Nivel 3",T21)))</formula>
    </cfRule>
    <cfRule type="containsText" dxfId="60" priority="51" operator="containsText" text="Nivel 1">
      <formula>NOT(ISERROR(SEARCH("Nivel 1",T21)))</formula>
    </cfRule>
  </conditionalFormatting>
  <conditionalFormatting sqref="Q23">
    <cfRule type="containsText" dxfId="59" priority="41" operator="containsText" text="MUY ALTO">
      <formula>NOT(ISERROR(SEARCH("MUY ALTO",Q23)))</formula>
    </cfRule>
    <cfRule type="containsText" dxfId="58" priority="42" operator="containsText" text="ALTO">
      <formula>NOT(ISERROR(SEARCH("ALTO",Q23)))</formula>
    </cfRule>
    <cfRule type="containsText" dxfId="57" priority="43" operator="containsText" text="MEDIO">
      <formula>NOT(ISERROR(SEARCH("MEDIO",Q23)))</formula>
    </cfRule>
    <cfRule type="containsText" dxfId="56" priority="44" operator="containsText" text="BAJO">
      <formula>NOT(ISERROR(SEARCH("BAJO",Q23)))</formula>
    </cfRule>
  </conditionalFormatting>
  <conditionalFormatting sqref="T23">
    <cfRule type="containsText" dxfId="55" priority="34" operator="containsText" text="Nivel 3">
      <formula>NOT(ISERROR(SEARCH("Nivel 3",T23)))</formula>
    </cfRule>
    <cfRule type="containsText" dxfId="54" priority="35" operator="containsText" text="Nivel 2">
      <formula>NOT(ISERROR(SEARCH("Nivel 2",T23)))</formula>
    </cfRule>
    <cfRule type="containsText" dxfId="53" priority="36" operator="containsText" text="Nivel 4">
      <formula>NOT(ISERROR(SEARCH("Nivel 4",T23)))</formula>
    </cfRule>
    <cfRule type="containsText" priority="37" operator="containsText" text="Nivel 4">
      <formula>NOT(ISERROR(SEARCH("Nivel 4",T23)))</formula>
    </cfRule>
    <cfRule type="containsText" dxfId="52" priority="38" operator="containsText" text="Nivel 3">
      <formula>NOT(ISERROR(SEARCH("Nivel 3",T23)))</formula>
    </cfRule>
    <cfRule type="containsText" dxfId="51" priority="39" operator="containsText" text="Nivel 3">
      <formula>NOT(ISERROR(SEARCH("Nivel 3",T23)))</formula>
    </cfRule>
    <cfRule type="containsText" dxfId="50" priority="40" operator="containsText" text="Nivel 1">
      <formula>NOT(ISERROR(SEARCH("Nivel 1",T23)))</formula>
    </cfRule>
  </conditionalFormatting>
  <conditionalFormatting sqref="Q24">
    <cfRule type="containsText" dxfId="49" priority="19" operator="containsText" text="MUY ALTO">
      <formula>NOT(ISERROR(SEARCH("MUY ALTO",Q24)))</formula>
    </cfRule>
    <cfRule type="containsText" dxfId="48" priority="20" operator="containsText" text="ALTO">
      <formula>NOT(ISERROR(SEARCH("ALTO",Q24)))</formula>
    </cfRule>
    <cfRule type="containsText" dxfId="47" priority="21" operator="containsText" text="MEDIO">
      <formula>NOT(ISERROR(SEARCH("MEDIO",Q24)))</formula>
    </cfRule>
    <cfRule type="containsText" dxfId="46" priority="22" operator="containsText" text="BAJO">
      <formula>NOT(ISERROR(SEARCH("BAJO",Q24)))</formula>
    </cfRule>
  </conditionalFormatting>
  <conditionalFormatting sqref="T24">
    <cfRule type="containsText" dxfId="45" priority="12" operator="containsText" text="Nivel 3">
      <formula>NOT(ISERROR(SEARCH("Nivel 3",T24)))</formula>
    </cfRule>
    <cfRule type="containsText" dxfId="44" priority="13" operator="containsText" text="Nivel 2">
      <formula>NOT(ISERROR(SEARCH("Nivel 2",T24)))</formula>
    </cfRule>
    <cfRule type="containsText" dxfId="43" priority="14" operator="containsText" text="Nivel 4">
      <formula>NOT(ISERROR(SEARCH("Nivel 4",T24)))</formula>
    </cfRule>
    <cfRule type="containsText" priority="15" operator="containsText" text="Nivel 4">
      <formula>NOT(ISERROR(SEARCH("Nivel 4",T24)))</formula>
    </cfRule>
    <cfRule type="containsText" dxfId="42" priority="16" operator="containsText" text="Nivel 3">
      <formula>NOT(ISERROR(SEARCH("Nivel 3",T24)))</formula>
    </cfRule>
    <cfRule type="containsText" dxfId="41" priority="17" operator="containsText" text="Nivel 3">
      <formula>NOT(ISERROR(SEARCH("Nivel 3",T24)))</formula>
    </cfRule>
    <cfRule type="containsText" dxfId="40" priority="18" operator="containsText" text="Nivel 1">
      <formula>NOT(ISERROR(SEARCH("Nivel 1",T24)))</formula>
    </cfRule>
  </conditionalFormatting>
  <conditionalFormatting sqref="Q20">
    <cfRule type="containsText" dxfId="39" priority="8" operator="containsText" text="MUY ALTO">
      <formula>NOT(ISERROR(SEARCH("MUY ALTO",Q20)))</formula>
    </cfRule>
    <cfRule type="containsText" dxfId="38" priority="9" operator="containsText" text="ALTO">
      <formula>NOT(ISERROR(SEARCH("ALTO",Q20)))</formula>
    </cfRule>
    <cfRule type="containsText" dxfId="37" priority="10" operator="containsText" text="MEDIO">
      <formula>NOT(ISERROR(SEARCH("MEDIO",Q20)))</formula>
    </cfRule>
    <cfRule type="containsText" dxfId="36" priority="11" operator="containsText" text="BAJO">
      <formula>NOT(ISERROR(SEARCH("BAJO",Q20)))</formula>
    </cfRule>
  </conditionalFormatting>
  <conditionalFormatting sqref="T20">
    <cfRule type="containsText" dxfId="35" priority="1" operator="containsText" text="Nivel 3">
      <formula>NOT(ISERROR(SEARCH("Nivel 3",T20)))</formula>
    </cfRule>
    <cfRule type="containsText" dxfId="34" priority="2" operator="containsText" text="Nivel 2">
      <formula>NOT(ISERROR(SEARCH("Nivel 2",T20)))</formula>
    </cfRule>
    <cfRule type="containsText" dxfId="33" priority="3" operator="containsText" text="Nivel 4">
      <formula>NOT(ISERROR(SEARCH("Nivel 4",T20)))</formula>
    </cfRule>
    <cfRule type="containsText" priority="4" operator="containsText" text="Nivel 4">
      <formula>NOT(ISERROR(SEARCH("Nivel 4",T20)))</formula>
    </cfRule>
    <cfRule type="containsText" dxfId="32" priority="5" operator="containsText" text="Nivel 3">
      <formula>NOT(ISERROR(SEARCH("Nivel 3",T20)))</formula>
    </cfRule>
    <cfRule type="containsText" dxfId="31" priority="6" operator="containsText" text="Nivel 3">
      <formula>NOT(ISERROR(SEARCH("Nivel 3",T20)))</formula>
    </cfRule>
    <cfRule type="containsText" dxfId="30" priority="7" operator="containsText" text="Nivel 1">
      <formula>NOT(ISERROR(SEARCH("Nivel 1",T20)))</formula>
    </cfRule>
  </conditionalFormatting>
  <dataValidations count="7">
    <dataValidation type="list" allowBlank="1" showInputMessage="1" showErrorMessage="1" sqref="R23">
      <formula1>NV</formula1>
    </dataValidation>
    <dataValidation type="list" allowBlank="1" showInputMessage="1" showErrorMessage="1" sqref="O21">
      <formula1>NI</formula1>
    </dataValidation>
    <dataValidation type="list" allowBlank="1" showInputMessage="1" showErrorMessage="1" sqref="R24 R10:R22">
      <formula1>NC</formula1>
    </dataValidation>
    <dataValidation type="list" allowBlank="1" showInputMessage="1" showErrorMessage="1" sqref="O22:O24 O10:O19">
      <formula1>NE</formula1>
    </dataValidation>
    <dataValidation type="list" allowBlank="1" showInputMessage="1" showErrorMessage="1" sqref="I10:I24">
      <formula1>ri</formula1>
    </dataValidation>
    <dataValidation type="list" allowBlank="1" showInputMessage="1" showErrorMessage="1" sqref="N10:N24">
      <formula1>ND</formula1>
    </dataValidation>
    <dataValidation type="list" allowBlank="1" showInputMessage="1" showErrorMessage="1" sqref="O20">
      <formula1>O</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dimension ref="B1:I24"/>
  <sheetViews>
    <sheetView tabSelected="1" topLeftCell="A15" zoomScale="50" zoomScaleNormal="50" workbookViewId="0">
      <selection activeCell="B11" sqref="B11:I17"/>
    </sheetView>
  </sheetViews>
  <sheetFormatPr baseColWidth="10" defaultRowHeight="12.75"/>
  <cols>
    <col min="2" max="2" width="15.140625" customWidth="1"/>
    <col min="3" max="3" width="19.5703125" customWidth="1"/>
    <col min="4" max="4" width="20.7109375" customWidth="1"/>
    <col min="5" max="5" width="14.28515625" customWidth="1"/>
    <col min="9" max="9" width="35.42578125" customWidth="1"/>
  </cols>
  <sheetData>
    <row r="1" spans="2:9">
      <c r="B1" s="381" t="s">
        <v>631</v>
      </c>
      <c r="C1" s="382"/>
      <c r="D1" s="382"/>
      <c r="E1" s="382"/>
      <c r="F1" s="382"/>
      <c r="G1" s="382"/>
      <c r="H1" s="382"/>
      <c r="I1" s="383"/>
    </row>
    <row r="2" spans="2:9">
      <c r="B2" s="384" t="s">
        <v>442</v>
      </c>
      <c r="C2" s="384"/>
      <c r="D2" s="384"/>
      <c r="E2" s="385" t="s">
        <v>443</v>
      </c>
      <c r="F2" s="387" t="s">
        <v>444</v>
      </c>
      <c r="G2" s="388"/>
      <c r="H2" s="389"/>
      <c r="I2" s="384" t="s">
        <v>445</v>
      </c>
    </row>
    <row r="3" spans="2:9">
      <c r="B3" s="174" t="s">
        <v>446</v>
      </c>
      <c r="C3" s="174" t="s">
        <v>447</v>
      </c>
      <c r="D3" s="174" t="s">
        <v>448</v>
      </c>
      <c r="E3" s="386"/>
      <c r="F3" s="174" t="s">
        <v>449</v>
      </c>
      <c r="G3" s="174" t="s">
        <v>404</v>
      </c>
      <c r="H3" s="174" t="s">
        <v>434</v>
      </c>
      <c r="I3" s="384"/>
    </row>
    <row r="4" spans="2:9" ht="108" customHeight="1">
      <c r="B4" s="127" t="s">
        <v>465</v>
      </c>
      <c r="C4" s="395" t="s">
        <v>482</v>
      </c>
      <c r="D4" s="158" t="s">
        <v>450</v>
      </c>
      <c r="E4" s="191" t="s">
        <v>299</v>
      </c>
      <c r="F4" s="155"/>
      <c r="G4" s="176"/>
      <c r="H4" s="178" t="s">
        <v>451</v>
      </c>
      <c r="I4" s="398" t="s">
        <v>452</v>
      </c>
    </row>
    <row r="5" spans="2:9" ht="139.5" customHeight="1">
      <c r="B5" s="159" t="s">
        <v>481</v>
      </c>
      <c r="C5" s="396"/>
      <c r="D5" s="160" t="s">
        <v>450</v>
      </c>
      <c r="E5" s="209" t="s">
        <v>402</v>
      </c>
      <c r="F5" s="155"/>
      <c r="G5" s="176"/>
      <c r="H5" s="178" t="s">
        <v>451</v>
      </c>
      <c r="I5" s="399"/>
    </row>
    <row r="6" spans="2:9" ht="151.5" customHeight="1">
      <c r="B6" s="161" t="s">
        <v>640</v>
      </c>
      <c r="C6" s="397"/>
      <c r="D6" s="160" t="s">
        <v>450</v>
      </c>
      <c r="E6" s="209" t="s">
        <v>641</v>
      </c>
      <c r="F6" s="176"/>
      <c r="G6" s="176"/>
      <c r="H6" s="178" t="s">
        <v>451</v>
      </c>
      <c r="I6" s="128" t="s">
        <v>642</v>
      </c>
    </row>
    <row r="7" spans="2:9" ht="114.75">
      <c r="B7" s="162" t="s">
        <v>466</v>
      </c>
      <c r="C7" s="400" t="s">
        <v>483</v>
      </c>
      <c r="D7" s="403" t="s">
        <v>453</v>
      </c>
      <c r="E7" s="190" t="s">
        <v>314</v>
      </c>
      <c r="F7" s="156"/>
      <c r="G7" s="176"/>
      <c r="H7" s="178" t="s">
        <v>451</v>
      </c>
      <c r="I7" s="404" t="s">
        <v>538</v>
      </c>
    </row>
    <row r="8" spans="2:9" ht="99" customHeight="1">
      <c r="B8" s="162" t="s">
        <v>467</v>
      </c>
      <c r="C8" s="401"/>
      <c r="D8" s="403"/>
      <c r="E8" s="162" t="s">
        <v>454</v>
      </c>
      <c r="F8" s="176"/>
      <c r="G8" s="157" t="s">
        <v>451</v>
      </c>
      <c r="H8" s="176"/>
      <c r="I8" s="405"/>
    </row>
    <row r="9" spans="2:9" ht="116.25" customHeight="1">
      <c r="B9" s="163" t="s">
        <v>484</v>
      </c>
      <c r="C9" s="402"/>
      <c r="D9" s="403"/>
      <c r="E9" s="163" t="s">
        <v>455</v>
      </c>
      <c r="F9" s="176"/>
      <c r="G9" s="157" t="s">
        <v>451</v>
      </c>
      <c r="H9" s="176"/>
      <c r="I9" s="406"/>
    </row>
    <row r="10" spans="2:9" ht="169.5" customHeight="1">
      <c r="B10" s="164" t="s">
        <v>468</v>
      </c>
      <c r="C10" s="164" t="s">
        <v>485</v>
      </c>
      <c r="D10" s="165" t="s">
        <v>456</v>
      </c>
      <c r="E10" s="163" t="s">
        <v>457</v>
      </c>
      <c r="F10" s="177" t="s">
        <v>451</v>
      </c>
      <c r="G10" s="176"/>
      <c r="H10" s="176"/>
      <c r="I10" s="133" t="s">
        <v>458</v>
      </c>
    </row>
    <row r="11" spans="2:9" ht="147" customHeight="1">
      <c r="B11" s="164" t="s">
        <v>539</v>
      </c>
      <c r="C11" s="164" t="s">
        <v>540</v>
      </c>
      <c r="D11" s="390" t="s">
        <v>490</v>
      </c>
      <c r="E11" s="163" t="s">
        <v>491</v>
      </c>
      <c r="F11" s="177" t="s">
        <v>451</v>
      </c>
      <c r="G11" s="176"/>
      <c r="H11" s="176"/>
      <c r="I11" s="133" t="s">
        <v>541</v>
      </c>
    </row>
    <row r="12" spans="2:9" ht="106.5" customHeight="1">
      <c r="B12" s="179" t="s">
        <v>492</v>
      </c>
      <c r="C12" s="164" t="s">
        <v>542</v>
      </c>
      <c r="D12" s="391"/>
      <c r="E12" s="200" t="s">
        <v>387</v>
      </c>
      <c r="F12" s="177" t="s">
        <v>451</v>
      </c>
      <c r="G12" s="176"/>
      <c r="H12" s="176"/>
      <c r="I12" s="393" t="s">
        <v>546</v>
      </c>
    </row>
    <row r="13" spans="2:9" ht="136.5" customHeight="1">
      <c r="B13" s="179" t="s">
        <v>544</v>
      </c>
      <c r="C13" s="164" t="s">
        <v>545</v>
      </c>
      <c r="D13" s="391"/>
      <c r="E13" s="201" t="s">
        <v>527</v>
      </c>
      <c r="F13" s="177" t="s">
        <v>451</v>
      </c>
      <c r="G13" s="176"/>
      <c r="H13" s="176"/>
      <c r="I13" s="394"/>
    </row>
    <row r="14" spans="2:9" ht="174" customHeight="1">
      <c r="B14" s="179" t="s">
        <v>493</v>
      </c>
      <c r="C14" s="164" t="s">
        <v>548</v>
      </c>
      <c r="D14" s="392"/>
      <c r="E14" s="163" t="s">
        <v>494</v>
      </c>
      <c r="F14" s="177" t="s">
        <v>451</v>
      </c>
      <c r="G14" s="176"/>
      <c r="H14" s="176"/>
      <c r="I14" s="133" t="s">
        <v>547</v>
      </c>
    </row>
    <row r="15" spans="2:9" ht="183.75" customHeight="1">
      <c r="B15" s="159" t="s">
        <v>459</v>
      </c>
      <c r="C15" s="127" t="s">
        <v>460</v>
      </c>
      <c r="D15" s="160" t="s">
        <v>461</v>
      </c>
      <c r="E15" s="166" t="s">
        <v>462</v>
      </c>
      <c r="F15" s="156"/>
      <c r="G15" s="176"/>
      <c r="H15" s="178" t="s">
        <v>451</v>
      </c>
      <c r="I15" s="167" t="s">
        <v>495</v>
      </c>
    </row>
    <row r="16" spans="2:9" ht="183.75" customHeight="1">
      <c r="B16" s="127" t="s">
        <v>487</v>
      </c>
      <c r="C16" s="127" t="s">
        <v>549</v>
      </c>
      <c r="D16" s="175" t="s">
        <v>456</v>
      </c>
      <c r="E16" s="166" t="s">
        <v>488</v>
      </c>
      <c r="F16" s="156"/>
      <c r="G16" s="176"/>
      <c r="H16" s="178" t="s">
        <v>451</v>
      </c>
      <c r="I16" s="409" t="s">
        <v>463</v>
      </c>
    </row>
    <row r="17" spans="2:9" ht="177.75" customHeight="1">
      <c r="B17" s="164" t="s">
        <v>486</v>
      </c>
      <c r="C17" s="164" t="s">
        <v>643</v>
      </c>
      <c r="D17" s="165" t="s">
        <v>456</v>
      </c>
      <c r="E17" s="163" t="s">
        <v>644</v>
      </c>
      <c r="F17" s="156"/>
      <c r="G17" s="157" t="s">
        <v>451</v>
      </c>
      <c r="H17" s="176"/>
      <c r="I17" s="410"/>
    </row>
    <row r="18" spans="2:9" ht="140.25" customHeight="1">
      <c r="B18" s="164" t="s">
        <v>551</v>
      </c>
      <c r="C18" s="207" t="s">
        <v>553</v>
      </c>
      <c r="D18" s="202" t="s">
        <v>456</v>
      </c>
      <c r="E18" s="208" t="s">
        <v>552</v>
      </c>
      <c r="F18" s="156"/>
      <c r="G18" s="157" t="s">
        <v>451</v>
      </c>
      <c r="H18" s="176"/>
      <c r="I18" s="209" t="s">
        <v>637</v>
      </c>
    </row>
    <row r="19" spans="2:9" ht="180" customHeight="1">
      <c r="B19" s="127" t="s">
        <v>469</v>
      </c>
      <c r="C19" s="395" t="s">
        <v>550</v>
      </c>
      <c r="D19" s="407" t="s">
        <v>464</v>
      </c>
      <c r="E19" s="395" t="s">
        <v>304</v>
      </c>
      <c r="F19" s="156"/>
      <c r="G19" s="157" t="s">
        <v>451</v>
      </c>
      <c r="H19" s="155"/>
      <c r="I19" s="398" t="s">
        <v>489</v>
      </c>
    </row>
    <row r="20" spans="2:9" ht="135.75" customHeight="1">
      <c r="B20" s="127" t="s">
        <v>496</v>
      </c>
      <c r="C20" s="396"/>
      <c r="D20" s="407"/>
      <c r="E20" s="396"/>
      <c r="F20" s="156"/>
      <c r="G20" s="157" t="s">
        <v>451</v>
      </c>
      <c r="H20" s="155"/>
      <c r="I20" s="408"/>
    </row>
    <row r="21" spans="2:9" ht="168" customHeight="1">
      <c r="B21" s="127" t="s">
        <v>470</v>
      </c>
      <c r="C21" s="396"/>
      <c r="D21" s="407"/>
      <c r="E21" s="396"/>
      <c r="F21" s="156"/>
      <c r="G21" s="157" t="s">
        <v>451</v>
      </c>
      <c r="H21" s="176"/>
      <c r="I21" s="408"/>
    </row>
    <row r="22" spans="2:9" ht="140.25" customHeight="1">
      <c r="B22" s="127" t="s">
        <v>471</v>
      </c>
      <c r="C22" s="396"/>
      <c r="D22" s="407"/>
      <c r="E22" s="396"/>
      <c r="F22" s="156"/>
      <c r="G22" s="157" t="s">
        <v>451</v>
      </c>
      <c r="H22" s="155"/>
      <c r="I22" s="408"/>
    </row>
    <row r="23" spans="2:9" ht="144" customHeight="1">
      <c r="B23" s="127" t="s">
        <v>472</v>
      </c>
      <c r="C23" s="396"/>
      <c r="D23" s="407"/>
      <c r="E23" s="396"/>
      <c r="F23" s="156"/>
      <c r="G23" s="157" t="s">
        <v>451</v>
      </c>
      <c r="H23" s="155"/>
      <c r="I23" s="408"/>
    </row>
    <row r="24" spans="2:9" ht="111" customHeight="1">
      <c r="B24" s="127" t="s">
        <v>473</v>
      </c>
      <c r="C24" s="397"/>
      <c r="D24" s="407"/>
      <c r="E24" s="397"/>
      <c r="F24" s="156"/>
      <c r="G24" s="157" t="s">
        <v>451</v>
      </c>
      <c r="H24" s="155"/>
      <c r="I24" s="399"/>
    </row>
  </sheetData>
  <mergeCells count="17">
    <mergeCell ref="C19:C24"/>
    <mergeCell ref="D19:D24"/>
    <mergeCell ref="E19:E24"/>
    <mergeCell ref="I19:I24"/>
    <mergeCell ref="I16:I17"/>
    <mergeCell ref="D11:D14"/>
    <mergeCell ref="I12:I13"/>
    <mergeCell ref="C4:C6"/>
    <mergeCell ref="I4:I5"/>
    <mergeCell ref="C7:C9"/>
    <mergeCell ref="D7:D9"/>
    <mergeCell ref="I7:I9"/>
    <mergeCell ref="B1:I1"/>
    <mergeCell ref="B2:D2"/>
    <mergeCell ref="E2:E3"/>
    <mergeCell ref="F2:H2"/>
    <mergeCell ref="I2: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Contabilidad</vt:lpstr>
      <vt:lpstr>CONSULTA EXTERNA</vt:lpstr>
      <vt:lpstr>ENFERMERIA </vt:lpstr>
      <vt:lpstr>ODONTOLOGIA</vt:lpstr>
      <vt:lpstr>VACUNACION</vt:lpstr>
      <vt:lpstr>SIAU-CAJA-ARCHIV</vt:lpstr>
      <vt:lpstr>GENERADOR ASEO</vt:lpstr>
      <vt:lpstr>PYP</vt:lpstr>
      <vt:lpstr>PRIORIZACION</vt:lpstr>
      <vt:lpstr>INTERPRETACION</vt:lpstr>
      <vt:lpstr>Traba. Social</vt:lpstr>
      <vt:lpstr>Sanidad</vt:lpstr>
      <vt:lpstr>Fertilizadores</vt:lpstr>
      <vt:lpstr>Contabilidad!Área_de_impresión</vt:lpstr>
      <vt:lpstr>NC</vt:lpstr>
      <vt:lpstr>Contabilidad!ND</vt:lpstr>
      <vt:lpstr>INTERPRETACION!ND</vt:lpstr>
      <vt:lpstr>ND</vt:lpstr>
      <vt:lpstr>NE</vt:lpstr>
      <vt:lpstr>Nivel_de_deficiencia__ND</vt:lpstr>
      <vt:lpstr>'CONSULTA EXTERNA'!Títulos_a_imprimir</vt:lpstr>
      <vt:lpstr>Contabilidad!Títulos_a_imprimir</vt:lpstr>
      <vt:lpstr>Valor_de_ND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SIAU</cp:lastModifiedBy>
  <cp:lastPrinted>2015-11-04T14:09:55Z</cp:lastPrinted>
  <dcterms:created xsi:type="dcterms:W3CDTF">2009-04-01T20:05:07Z</dcterms:created>
  <dcterms:modified xsi:type="dcterms:W3CDTF">2017-01-20T21:11:02Z</dcterms:modified>
</cp:coreProperties>
</file>